
<file path=[Content_Types].xml><?xml version="1.0" encoding="utf-8"?>
<Types xmlns="http://schemas.openxmlformats.org/package/2006/content-type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autoCompressPictures="0"/>
  <mc:AlternateContent xmlns:mc="http://schemas.openxmlformats.org/markup-compatibility/2006">
    <mc:Choice Requires="x15">
      <x15ac:absPath xmlns:x15ac="http://schemas.microsoft.com/office/spreadsheetml/2010/11/ac" url="C:\Users\leslie.leerskov\Desktop\WEBSITE\"/>
    </mc:Choice>
  </mc:AlternateContent>
  <xr:revisionPtr revIDLastSave="0" documentId="13_ncr:1_{4944772F-26AD-4C13-AAB5-9A1F629E6C81}" xr6:coauthVersionLast="41" xr6:coauthVersionMax="41" xr10:uidLastSave="{00000000-0000-0000-0000-000000000000}"/>
  <bookViews>
    <workbookView xWindow="28680" yWindow="-120" windowWidth="29040" windowHeight="15840" tabRatio="842" xr2:uid="{00000000-000D-0000-FFFF-FFFF00000000}"/>
  </bookViews>
  <sheets>
    <sheet name="Disclaimer" sheetId="12" r:id="rId1"/>
    <sheet name="Sales Forecast" sheetId="11" r:id="rId2"/>
    <sheet name="Cash Flow - Y1" sheetId="4" r:id="rId3"/>
    <sheet name="Cash Flow - Y2" sheetId="5" r:id="rId4"/>
    <sheet name="Cash Flow - Y3" sheetId="6" r:id="rId5"/>
    <sheet name="P&amp;L - Y1" sheetId="1" r:id="rId6"/>
    <sheet name="P&amp;L - Y2" sheetId="2" r:id="rId7"/>
    <sheet name="P&amp;L - Y3" sheetId="3" r:id="rId8"/>
    <sheet name="Pro Forma Balance Sheet" sheetId="10" r:id="rId9"/>
    <sheet name="Break Even Analysis" sheetId="7" state="hidden" r:id="rId10"/>
    <sheet name="Five Year Projections" sheetId="9" state="hidden" r:id="rId11"/>
  </sheets>
  <definedNames>
    <definedName name="_xlnm.Print_Area" localSheetId="9">'Break Even Analysis'!$A$1:$C$33</definedName>
    <definedName name="_xlnm.Print_Area" localSheetId="2">'Cash Flow - Y1'!$B$1:$P$58</definedName>
    <definedName name="_xlnm.Print_Area" localSheetId="3">'Cash Flow - Y2'!$B$1:$O$58</definedName>
    <definedName name="_xlnm.Print_Area" localSheetId="4">'Cash Flow - Y3'!$B$1:$O$58</definedName>
    <definedName name="_xlnm.Print_Area" localSheetId="10">'Five Year Projections'!$A$1:$G$32</definedName>
    <definedName name="_xlnm.Print_Area" localSheetId="5">'P&amp;L - Y1'!$A$1:$AC$59</definedName>
    <definedName name="_xlnm.Print_Area" localSheetId="6">'P&amp;L - Y2'!$A$1:$AC$59</definedName>
    <definedName name="_xlnm.Print_Area" localSheetId="7">'P&amp;L - Y3'!$A$1:$AC$59</definedName>
    <definedName name="_xlnm.Print_Area" localSheetId="8">'Pro Forma Balance Sheet'!$A$1:$E$47</definedName>
    <definedName name="_xlnm.Print_Area" localSheetId="1">'Sales Forecast'!$A$1:$O$35</definedName>
  </definedNames>
  <calcPr calcId="191029" concurrentCalc="0"/>
  <extLs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calcChain.xml><?xml version="1.0" encoding="utf-8"?>
<calcChain xmlns="http://schemas.openxmlformats.org/spreadsheetml/2006/main">
  <c r="Z27" i="1" l="1"/>
  <c r="Y27" i="1"/>
  <c r="X27" i="1"/>
  <c r="W27" i="1"/>
  <c r="V27" i="1"/>
  <c r="U27" i="1"/>
  <c r="T27" i="1"/>
  <c r="S27" i="1"/>
  <c r="R27" i="1"/>
  <c r="Q27" i="1"/>
  <c r="O27" i="1"/>
  <c r="N27" i="1"/>
  <c r="M27" i="1"/>
  <c r="L27" i="1"/>
  <c r="K27" i="1"/>
  <c r="J27" i="1"/>
  <c r="I27" i="1"/>
  <c r="H27" i="1"/>
  <c r="G27" i="1"/>
  <c r="F27" i="1"/>
  <c r="Z26" i="1"/>
  <c r="Y26" i="1"/>
  <c r="X26" i="1"/>
  <c r="W26" i="1"/>
  <c r="V26" i="1"/>
  <c r="U26" i="1"/>
  <c r="T26" i="1"/>
  <c r="S26" i="1"/>
  <c r="Q26" i="1"/>
  <c r="D27" i="1"/>
  <c r="E26" i="1"/>
  <c r="O19" i="4"/>
  <c r="O26" i="1"/>
  <c r="N19" i="4"/>
  <c r="M19" i="4"/>
  <c r="M26" i="1"/>
  <c r="L19" i="4"/>
  <c r="K19" i="4"/>
  <c r="K26" i="1"/>
  <c r="J19" i="4"/>
  <c r="I19" i="4"/>
  <c r="I26" i="1"/>
  <c r="H19" i="4"/>
  <c r="G19" i="4"/>
  <c r="G26" i="1"/>
  <c r="F19" i="4"/>
  <c r="E19" i="4"/>
  <c r="D19" i="4"/>
  <c r="F18" i="4"/>
  <c r="K18" i="4"/>
  <c r="J18" i="4"/>
  <c r="I18" i="4"/>
  <c r="H18" i="4"/>
  <c r="N18" i="4"/>
  <c r="O18" i="4"/>
  <c r="M18" i="4"/>
  <c r="L18" i="4"/>
  <c r="G18" i="4"/>
  <c r="E18" i="4"/>
  <c r="D18" i="4"/>
  <c r="F10" i="4"/>
  <c r="K10" i="4"/>
  <c r="J10" i="4"/>
  <c r="I10" i="4"/>
  <c r="H10" i="4"/>
  <c r="N10" i="4"/>
  <c r="O10" i="4"/>
  <c r="M10" i="4"/>
  <c r="L10" i="4"/>
  <c r="G10" i="4"/>
  <c r="E10" i="4"/>
  <c r="D10" i="4"/>
  <c r="O9" i="4"/>
  <c r="N9" i="4"/>
  <c r="K9" i="4"/>
  <c r="J9" i="4"/>
  <c r="I9" i="4"/>
  <c r="F9" i="4"/>
  <c r="H9" i="4"/>
  <c r="M9" i="4"/>
  <c r="L9" i="4"/>
  <c r="G9" i="4"/>
  <c r="E9" i="4"/>
  <c r="D9" i="4"/>
  <c r="O8" i="4"/>
  <c r="N8" i="4"/>
  <c r="K8" i="4"/>
  <c r="J8" i="4"/>
  <c r="I8" i="4"/>
  <c r="H8" i="4"/>
  <c r="M8" i="4"/>
  <c r="L8" i="4"/>
  <c r="G8" i="4"/>
  <c r="F8" i="4"/>
  <c r="E8" i="4"/>
  <c r="D8" i="4"/>
  <c r="B9" i="1"/>
  <c r="B8" i="1"/>
  <c r="B7" i="1"/>
  <c r="B6" i="1"/>
  <c r="B10" i="5"/>
  <c r="B10" i="6"/>
  <c r="B8" i="3"/>
  <c r="B13" i="5"/>
  <c r="B13" i="6"/>
  <c r="B12" i="5"/>
  <c r="B12" i="6"/>
  <c r="B11" i="5"/>
  <c r="B9" i="2"/>
  <c r="B8" i="2"/>
  <c r="B9" i="5"/>
  <c r="B9" i="6"/>
  <c r="B7" i="3"/>
  <c r="B8" i="5"/>
  <c r="B6" i="2"/>
  <c r="B20" i="11"/>
  <c r="B31" i="11"/>
  <c r="B19" i="11"/>
  <c r="B30" i="11"/>
  <c r="B18" i="11"/>
  <c r="B29" i="11"/>
  <c r="B21" i="11"/>
  <c r="B32" i="11"/>
  <c r="T18" i="3"/>
  <c r="E9" i="5"/>
  <c r="F9" i="5"/>
  <c r="V18" i="3"/>
  <c r="X18" i="3"/>
  <c r="Z18" i="3"/>
  <c r="F8" i="5"/>
  <c r="G8" i="5"/>
  <c r="H8" i="5"/>
  <c r="V17" i="3"/>
  <c r="X17" i="3"/>
  <c r="Z17" i="3"/>
  <c r="T17" i="3"/>
  <c r="D18" i="3"/>
  <c r="D7" i="2"/>
  <c r="E18" i="2"/>
  <c r="E18" i="3"/>
  <c r="F18" i="3"/>
  <c r="F7" i="2"/>
  <c r="G18" i="2"/>
  <c r="G18" i="3"/>
  <c r="H18" i="3"/>
  <c r="H7" i="2"/>
  <c r="I18" i="2"/>
  <c r="I18" i="3"/>
  <c r="J18" i="3"/>
  <c r="L18" i="3"/>
  <c r="N18" i="3"/>
  <c r="P18" i="3"/>
  <c r="R18" i="3"/>
  <c r="D6" i="2"/>
  <c r="E17" i="2"/>
  <c r="E17" i="3"/>
  <c r="F17" i="3"/>
  <c r="F6" i="2"/>
  <c r="G17" i="2"/>
  <c r="G17" i="3"/>
  <c r="H17" i="3"/>
  <c r="H6" i="2"/>
  <c r="I17" i="2"/>
  <c r="I17" i="3"/>
  <c r="J17" i="3"/>
  <c r="J6" i="2"/>
  <c r="K17" i="2"/>
  <c r="K17" i="3"/>
  <c r="L17" i="3"/>
  <c r="L6" i="2"/>
  <c r="M17" i="2"/>
  <c r="M17" i="3"/>
  <c r="N17" i="3"/>
  <c r="P17" i="3"/>
  <c r="R17" i="3"/>
  <c r="D17" i="3"/>
  <c r="L18" i="6"/>
  <c r="M18" i="6"/>
  <c r="N18" i="6"/>
  <c r="K18" i="6"/>
  <c r="D18" i="6"/>
  <c r="E18" i="6"/>
  <c r="F18" i="6"/>
  <c r="G18" i="6"/>
  <c r="H18" i="6"/>
  <c r="I18" i="6"/>
  <c r="J18" i="6"/>
  <c r="C18" i="6"/>
  <c r="L20" i="6"/>
  <c r="M20" i="6"/>
  <c r="N20" i="6"/>
  <c r="L19" i="6"/>
  <c r="M19" i="6"/>
  <c r="N19" i="6"/>
  <c r="K20" i="6"/>
  <c r="K19" i="6"/>
  <c r="D20" i="6"/>
  <c r="E20" i="6"/>
  <c r="F20" i="6"/>
  <c r="G20" i="6"/>
  <c r="H20" i="6"/>
  <c r="I20" i="6"/>
  <c r="J20" i="6"/>
  <c r="C20" i="6"/>
  <c r="D19" i="6"/>
  <c r="E19" i="6"/>
  <c r="F19" i="6"/>
  <c r="G19" i="6"/>
  <c r="H19" i="6"/>
  <c r="I19" i="6"/>
  <c r="J19" i="6"/>
  <c r="C19" i="6"/>
  <c r="E11" i="5"/>
  <c r="E11" i="6"/>
  <c r="E10" i="5"/>
  <c r="F10" i="5"/>
  <c r="D11" i="6"/>
  <c r="D10" i="6"/>
  <c r="E10" i="6"/>
  <c r="D9" i="6"/>
  <c r="E9" i="6"/>
  <c r="D8" i="6"/>
  <c r="E8" i="6"/>
  <c r="F8" i="6"/>
  <c r="G8" i="6"/>
  <c r="C9" i="6"/>
  <c r="C10" i="6"/>
  <c r="C11" i="6"/>
  <c r="C8" i="6"/>
  <c r="E31" i="11"/>
  <c r="E30" i="11"/>
  <c r="D30" i="11"/>
  <c r="D31" i="11"/>
  <c r="D32" i="11"/>
  <c r="D29" i="11"/>
  <c r="E29" i="11"/>
  <c r="F29" i="11"/>
  <c r="G29" i="11"/>
  <c r="C30" i="11"/>
  <c r="C31" i="11"/>
  <c r="C32" i="11"/>
  <c r="C29" i="11"/>
  <c r="C33" i="11"/>
  <c r="D21" i="11"/>
  <c r="D20" i="11"/>
  <c r="D19" i="11"/>
  <c r="D18" i="11"/>
  <c r="D22" i="11"/>
  <c r="C19" i="11"/>
  <c r="C20" i="11"/>
  <c r="C21" i="11"/>
  <c r="C18" i="11"/>
  <c r="C22" i="11"/>
  <c r="D10" i="11"/>
  <c r="E10" i="11"/>
  <c r="F10" i="11"/>
  <c r="G10" i="11"/>
  <c r="H10" i="11"/>
  <c r="I10" i="11"/>
  <c r="J10" i="11"/>
  <c r="K10" i="11"/>
  <c r="L10" i="11"/>
  <c r="M10" i="11"/>
  <c r="N10" i="11"/>
  <c r="D9" i="11"/>
  <c r="E9" i="11"/>
  <c r="F9" i="11"/>
  <c r="G9" i="11"/>
  <c r="H9" i="11"/>
  <c r="I9" i="11"/>
  <c r="J9" i="11"/>
  <c r="K9" i="11"/>
  <c r="L9" i="11"/>
  <c r="M9" i="11"/>
  <c r="N9" i="11"/>
  <c r="D8" i="11"/>
  <c r="D7" i="11"/>
  <c r="D11" i="11"/>
  <c r="E8" i="11"/>
  <c r="F8" i="11"/>
  <c r="G8" i="11"/>
  <c r="H8" i="11"/>
  <c r="H7" i="11"/>
  <c r="H11" i="11"/>
  <c r="I8" i="11"/>
  <c r="I7" i="11"/>
  <c r="I11" i="11"/>
  <c r="J8" i="11"/>
  <c r="K8" i="11"/>
  <c r="L8" i="11"/>
  <c r="M8" i="11"/>
  <c r="N8" i="11"/>
  <c r="C8" i="11"/>
  <c r="C9" i="11"/>
  <c r="C10" i="11"/>
  <c r="E7" i="11"/>
  <c r="F7" i="11"/>
  <c r="G7" i="11"/>
  <c r="J7" i="11"/>
  <c r="K7" i="11"/>
  <c r="L7" i="11"/>
  <c r="M7" i="11"/>
  <c r="N7" i="11"/>
  <c r="C7" i="11"/>
  <c r="C11" i="11"/>
  <c r="O57" i="6"/>
  <c r="O56" i="6"/>
  <c r="O55" i="6"/>
  <c r="O54" i="6"/>
  <c r="O57" i="5"/>
  <c r="O56" i="5"/>
  <c r="O55" i="5"/>
  <c r="O54" i="5"/>
  <c r="P54" i="4"/>
  <c r="P55" i="4"/>
  <c r="P56" i="4"/>
  <c r="P57" i="4"/>
  <c r="P53" i="4"/>
  <c r="D33" i="11"/>
  <c r="O10" i="11"/>
  <c r="M11" i="11"/>
  <c r="L11" i="11"/>
  <c r="O9" i="11"/>
  <c r="O8" i="11"/>
  <c r="G11" i="11"/>
  <c r="K11" i="11"/>
  <c r="E11" i="11"/>
  <c r="N11" i="11"/>
  <c r="J11" i="11"/>
  <c r="F11" i="11"/>
  <c r="O7" i="11"/>
  <c r="Z27" i="3"/>
  <c r="Z26" i="3"/>
  <c r="X27" i="3"/>
  <c r="X26" i="3"/>
  <c r="V27" i="3"/>
  <c r="V26" i="3"/>
  <c r="T27" i="3"/>
  <c r="T26" i="3"/>
  <c r="R27" i="3"/>
  <c r="R26" i="3"/>
  <c r="P27" i="3"/>
  <c r="P26" i="3"/>
  <c r="N27" i="3"/>
  <c r="N26" i="3"/>
  <c r="L27" i="3"/>
  <c r="L26" i="3"/>
  <c r="J27" i="3"/>
  <c r="J26" i="3"/>
  <c r="H27" i="3"/>
  <c r="H26" i="3"/>
  <c r="F27" i="3"/>
  <c r="F26" i="3"/>
  <c r="D27" i="3"/>
  <c r="D26" i="3"/>
  <c r="Z27" i="2"/>
  <c r="Z26" i="2"/>
  <c r="X27" i="2"/>
  <c r="X26" i="2"/>
  <c r="V27" i="2"/>
  <c r="V26" i="2"/>
  <c r="T27" i="2"/>
  <c r="T26" i="2"/>
  <c r="R27" i="2"/>
  <c r="R26" i="2"/>
  <c r="P27" i="2"/>
  <c r="P26" i="2"/>
  <c r="N27" i="2"/>
  <c r="N26" i="2"/>
  <c r="L27" i="2"/>
  <c r="L26" i="2"/>
  <c r="J27" i="2"/>
  <c r="J26" i="2"/>
  <c r="H27" i="2"/>
  <c r="H26" i="2"/>
  <c r="F27" i="2"/>
  <c r="F26" i="2"/>
  <c r="D27" i="2"/>
  <c r="D26" i="2"/>
  <c r="D23" i="10"/>
  <c r="E23" i="10"/>
  <c r="C23" i="10"/>
  <c r="D38" i="10"/>
  <c r="E38" i="10"/>
  <c r="C38" i="10"/>
  <c r="B18" i="7"/>
  <c r="B25" i="7"/>
  <c r="B33" i="7"/>
  <c r="B32" i="7"/>
  <c r="B31" i="7"/>
  <c r="B30" i="7"/>
  <c r="B29" i="7"/>
  <c r="B28" i="7"/>
  <c r="C36" i="7"/>
  <c r="C37" i="7"/>
  <c r="C38" i="7"/>
  <c r="C39" i="7"/>
  <c r="C40" i="7"/>
  <c r="AB18" i="3"/>
  <c r="AB19" i="3"/>
  <c r="AB20" i="3"/>
  <c r="AB21" i="3"/>
  <c r="AB22" i="3"/>
  <c r="AB23" i="3"/>
  <c r="AB24" i="3"/>
  <c r="AB25" i="3"/>
  <c r="AB26" i="3"/>
  <c r="AB27" i="3"/>
  <c r="AB17" i="3"/>
  <c r="AB18" i="2"/>
  <c r="AB19" i="2"/>
  <c r="AB20" i="2"/>
  <c r="AB21" i="2"/>
  <c r="AB22" i="2"/>
  <c r="AB23" i="2"/>
  <c r="AB24" i="2"/>
  <c r="AB25" i="2"/>
  <c r="AB26" i="2"/>
  <c r="AB27" i="2"/>
  <c r="AB17" i="2"/>
  <c r="AB18" i="1"/>
  <c r="AB19" i="1"/>
  <c r="AB20" i="1"/>
  <c r="AB21" i="1"/>
  <c r="AB22" i="1"/>
  <c r="AB23" i="1"/>
  <c r="AB24" i="1"/>
  <c r="AB25" i="1"/>
  <c r="AB26" i="1"/>
  <c r="AB17" i="1"/>
  <c r="E21" i="1"/>
  <c r="G21" i="1"/>
  <c r="I21" i="1"/>
  <c r="K21" i="1"/>
  <c r="M21" i="1"/>
  <c r="O21" i="1"/>
  <c r="Q21" i="1"/>
  <c r="S21" i="1"/>
  <c r="U21" i="1"/>
  <c r="W21" i="1"/>
  <c r="Y21" i="1"/>
  <c r="AA21" i="1"/>
  <c r="AC21" i="1"/>
  <c r="E22" i="1"/>
  <c r="G22" i="1"/>
  <c r="I22" i="1"/>
  <c r="K22" i="1"/>
  <c r="M22" i="1"/>
  <c r="O22" i="1"/>
  <c r="Q22" i="1"/>
  <c r="S22" i="1"/>
  <c r="U22" i="1"/>
  <c r="W22" i="1"/>
  <c r="Y22" i="1"/>
  <c r="AA22" i="1"/>
  <c r="AC22" i="1"/>
  <c r="E23" i="1"/>
  <c r="G23" i="1"/>
  <c r="I23" i="1"/>
  <c r="K23" i="1"/>
  <c r="M23" i="1"/>
  <c r="O23" i="1"/>
  <c r="Q23" i="1"/>
  <c r="S23" i="1"/>
  <c r="U23" i="1"/>
  <c r="W23" i="1"/>
  <c r="Y23" i="1"/>
  <c r="AA23" i="1"/>
  <c r="AC23" i="1"/>
  <c r="E24" i="1"/>
  <c r="G24" i="1"/>
  <c r="I24" i="1"/>
  <c r="K24" i="1"/>
  <c r="M24" i="1"/>
  <c r="O24" i="1"/>
  <c r="Q24" i="1"/>
  <c r="S24" i="1"/>
  <c r="U24" i="1"/>
  <c r="W24" i="1"/>
  <c r="Y24" i="1"/>
  <c r="AA24" i="1"/>
  <c r="AC24" i="1"/>
  <c r="AA26" i="1"/>
  <c r="AC26" i="1"/>
  <c r="E27" i="1"/>
  <c r="AA27" i="1"/>
  <c r="AC27" i="1"/>
  <c r="E21" i="2"/>
  <c r="G21" i="2"/>
  <c r="I21" i="2"/>
  <c r="K21" i="2"/>
  <c r="M21" i="2"/>
  <c r="O21" i="2"/>
  <c r="Q21" i="2"/>
  <c r="S21" i="2"/>
  <c r="U21" i="2"/>
  <c r="W21" i="2"/>
  <c r="Y21" i="2"/>
  <c r="AA21" i="2"/>
  <c r="AC21" i="2"/>
  <c r="E22" i="2"/>
  <c r="G22" i="2"/>
  <c r="I22" i="2"/>
  <c r="K22" i="2"/>
  <c r="M22" i="2"/>
  <c r="O22" i="2"/>
  <c r="Q22" i="2"/>
  <c r="S22" i="2"/>
  <c r="U22" i="2"/>
  <c r="W22" i="2"/>
  <c r="Y22" i="2"/>
  <c r="AA22" i="2"/>
  <c r="AC22" i="2"/>
  <c r="E23" i="2"/>
  <c r="G23" i="2"/>
  <c r="I23" i="2"/>
  <c r="K23" i="2"/>
  <c r="M23" i="2"/>
  <c r="O23" i="2"/>
  <c r="Q23" i="2"/>
  <c r="S23" i="2"/>
  <c r="U23" i="2"/>
  <c r="W23" i="2"/>
  <c r="Y23" i="2"/>
  <c r="AA23" i="2"/>
  <c r="AC23" i="2"/>
  <c r="E24" i="2"/>
  <c r="G24" i="2"/>
  <c r="I24" i="2"/>
  <c r="K24" i="2"/>
  <c r="M24" i="2"/>
  <c r="O24" i="2"/>
  <c r="Q24" i="2"/>
  <c r="S24" i="2"/>
  <c r="U24" i="2"/>
  <c r="W24" i="2"/>
  <c r="Y24" i="2"/>
  <c r="AA24" i="2"/>
  <c r="AC24" i="2"/>
  <c r="E26" i="2"/>
  <c r="G26" i="2"/>
  <c r="I26" i="2"/>
  <c r="K26" i="2"/>
  <c r="M26" i="2"/>
  <c r="O26" i="2"/>
  <c r="Q26" i="2"/>
  <c r="S26" i="2"/>
  <c r="U26" i="2"/>
  <c r="W26" i="2"/>
  <c r="Y26" i="2"/>
  <c r="AA26" i="2"/>
  <c r="AC26" i="2"/>
  <c r="E27" i="2"/>
  <c r="G27" i="2"/>
  <c r="I27" i="2"/>
  <c r="K27" i="2"/>
  <c r="M27" i="2"/>
  <c r="O27" i="2"/>
  <c r="Q27" i="2"/>
  <c r="S27" i="2"/>
  <c r="U27" i="2"/>
  <c r="W27" i="2"/>
  <c r="Y27" i="2"/>
  <c r="AA27" i="2"/>
  <c r="AC27" i="2"/>
  <c r="E21" i="3"/>
  <c r="G21" i="3"/>
  <c r="I21" i="3"/>
  <c r="K21" i="3"/>
  <c r="M21" i="3"/>
  <c r="O21" i="3"/>
  <c r="Q21" i="3"/>
  <c r="S21" i="3"/>
  <c r="U21" i="3"/>
  <c r="W21" i="3"/>
  <c r="Y21" i="3"/>
  <c r="AA21" i="3"/>
  <c r="AC21" i="3"/>
  <c r="E22" i="3"/>
  <c r="G22" i="3"/>
  <c r="I22" i="3"/>
  <c r="K22" i="3"/>
  <c r="M22" i="3"/>
  <c r="O22" i="3"/>
  <c r="Q22" i="3"/>
  <c r="S22" i="3"/>
  <c r="U22" i="3"/>
  <c r="W22" i="3"/>
  <c r="Y22" i="3"/>
  <c r="AA22" i="3"/>
  <c r="AC22" i="3"/>
  <c r="E23" i="3"/>
  <c r="G23" i="3"/>
  <c r="I23" i="3"/>
  <c r="K23" i="3"/>
  <c r="M23" i="3"/>
  <c r="O23" i="3"/>
  <c r="Q23" i="3"/>
  <c r="S23" i="3"/>
  <c r="U23" i="3"/>
  <c r="W23" i="3"/>
  <c r="Y23" i="3"/>
  <c r="AA23" i="3"/>
  <c r="AC23" i="3"/>
  <c r="E24" i="3"/>
  <c r="G24" i="3"/>
  <c r="I24" i="3"/>
  <c r="K24" i="3"/>
  <c r="M24" i="3"/>
  <c r="O24" i="3"/>
  <c r="Q24" i="3"/>
  <c r="S24" i="3"/>
  <c r="U24" i="3"/>
  <c r="W24" i="3"/>
  <c r="Y24" i="3"/>
  <c r="AA24" i="3"/>
  <c r="AC24" i="3"/>
  <c r="E26" i="3"/>
  <c r="G26" i="3"/>
  <c r="I26" i="3"/>
  <c r="K26" i="3"/>
  <c r="M26" i="3"/>
  <c r="O26" i="3"/>
  <c r="Q26" i="3"/>
  <c r="S26" i="3"/>
  <c r="U26" i="3"/>
  <c r="W26" i="3"/>
  <c r="Y26" i="3"/>
  <c r="AA26" i="3"/>
  <c r="AC26" i="3"/>
  <c r="E27" i="3"/>
  <c r="G27" i="3"/>
  <c r="I27" i="3"/>
  <c r="K27" i="3"/>
  <c r="M27" i="3"/>
  <c r="O27" i="3"/>
  <c r="Q27" i="3"/>
  <c r="S27" i="3"/>
  <c r="U27" i="3"/>
  <c r="W27" i="3"/>
  <c r="Y27" i="3"/>
  <c r="AA27" i="3"/>
  <c r="AC27" i="3"/>
  <c r="AB51" i="3"/>
  <c r="AB52" i="3"/>
  <c r="Z34" i="3"/>
  <c r="Z35" i="3"/>
  <c r="Z36" i="3"/>
  <c r="Z37" i="3"/>
  <c r="Z38" i="3"/>
  <c r="Z39" i="3"/>
  <c r="Z40" i="3"/>
  <c r="Z41" i="3"/>
  <c r="Z42" i="3"/>
  <c r="Z43" i="3"/>
  <c r="Z44" i="3"/>
  <c r="Z45" i="3"/>
  <c r="Z46" i="3"/>
  <c r="Z47" i="3"/>
  <c r="Z48" i="3"/>
  <c r="Z49" i="3"/>
  <c r="Z50" i="3"/>
  <c r="X34" i="3"/>
  <c r="X35" i="3"/>
  <c r="X36" i="3"/>
  <c r="X37" i="3"/>
  <c r="X38" i="3"/>
  <c r="X39" i="3"/>
  <c r="X40" i="3"/>
  <c r="X41" i="3"/>
  <c r="X42" i="3"/>
  <c r="X43" i="3"/>
  <c r="X44" i="3"/>
  <c r="X45" i="3"/>
  <c r="X46" i="3"/>
  <c r="X47" i="3"/>
  <c r="X48" i="3"/>
  <c r="X49" i="3"/>
  <c r="X50" i="3"/>
  <c r="V34" i="3"/>
  <c r="V35" i="3"/>
  <c r="V36" i="3"/>
  <c r="V37" i="3"/>
  <c r="V38" i="3"/>
  <c r="V39" i="3"/>
  <c r="V40" i="3"/>
  <c r="V41" i="3"/>
  <c r="V42" i="3"/>
  <c r="V43" i="3"/>
  <c r="V44" i="3"/>
  <c r="V45" i="3"/>
  <c r="V46" i="3"/>
  <c r="V47" i="3"/>
  <c r="V48" i="3"/>
  <c r="V49" i="3"/>
  <c r="V50" i="3"/>
  <c r="T34" i="3"/>
  <c r="T35" i="3"/>
  <c r="T36" i="3"/>
  <c r="T37" i="3"/>
  <c r="T38" i="3"/>
  <c r="T39" i="3"/>
  <c r="T40" i="3"/>
  <c r="T41" i="3"/>
  <c r="T42" i="3"/>
  <c r="T43" i="3"/>
  <c r="T44" i="3"/>
  <c r="T45" i="3"/>
  <c r="T46" i="3"/>
  <c r="T47" i="3"/>
  <c r="T48" i="3"/>
  <c r="T49" i="3"/>
  <c r="T50" i="3"/>
  <c r="R34" i="3"/>
  <c r="R35" i="3"/>
  <c r="R36" i="3"/>
  <c r="R37" i="3"/>
  <c r="R38" i="3"/>
  <c r="R39" i="3"/>
  <c r="R40" i="3"/>
  <c r="R41" i="3"/>
  <c r="R42" i="3"/>
  <c r="R43" i="3"/>
  <c r="R44" i="3"/>
  <c r="R45" i="3"/>
  <c r="R46" i="3"/>
  <c r="R47" i="3"/>
  <c r="R48" i="3"/>
  <c r="R49" i="3"/>
  <c r="R50" i="3"/>
  <c r="P34" i="3"/>
  <c r="P35" i="3"/>
  <c r="P36" i="3"/>
  <c r="P37" i="3"/>
  <c r="P38" i="3"/>
  <c r="P39" i="3"/>
  <c r="P40" i="3"/>
  <c r="P41" i="3"/>
  <c r="P42" i="3"/>
  <c r="P43" i="3"/>
  <c r="P44" i="3"/>
  <c r="P45" i="3"/>
  <c r="P46" i="3"/>
  <c r="P47" i="3"/>
  <c r="P48" i="3"/>
  <c r="P49" i="3"/>
  <c r="P50" i="3"/>
  <c r="N34" i="3"/>
  <c r="N35" i="3"/>
  <c r="N36" i="3"/>
  <c r="N37" i="3"/>
  <c r="N38" i="3"/>
  <c r="N39" i="3"/>
  <c r="N40" i="3"/>
  <c r="N41" i="3"/>
  <c r="N42" i="3"/>
  <c r="N43" i="3"/>
  <c r="N44" i="3"/>
  <c r="N45" i="3"/>
  <c r="N46" i="3"/>
  <c r="N47" i="3"/>
  <c r="N48" i="3"/>
  <c r="N49" i="3"/>
  <c r="N50" i="3"/>
  <c r="N53" i="3"/>
  <c r="N56" i="3"/>
  <c r="L34" i="3"/>
  <c r="L35" i="3"/>
  <c r="L36" i="3"/>
  <c r="L37" i="3"/>
  <c r="L38" i="3"/>
  <c r="L39" i="3"/>
  <c r="L40" i="3"/>
  <c r="L41" i="3"/>
  <c r="L42" i="3"/>
  <c r="L43" i="3"/>
  <c r="L44" i="3"/>
  <c r="L45" i="3"/>
  <c r="L46" i="3"/>
  <c r="L47" i="3"/>
  <c r="L48" i="3"/>
  <c r="L49" i="3"/>
  <c r="L50" i="3"/>
  <c r="J34" i="3"/>
  <c r="J35" i="3"/>
  <c r="J36" i="3"/>
  <c r="J37" i="3"/>
  <c r="J38" i="3"/>
  <c r="J39" i="3"/>
  <c r="J40" i="3"/>
  <c r="J41" i="3"/>
  <c r="J42" i="3"/>
  <c r="J43" i="3"/>
  <c r="J44" i="3"/>
  <c r="J45" i="3"/>
  <c r="J46" i="3"/>
  <c r="J47" i="3"/>
  <c r="J48" i="3"/>
  <c r="J49" i="3"/>
  <c r="J50" i="3"/>
  <c r="J53" i="3"/>
  <c r="J56" i="3"/>
  <c r="H34" i="3"/>
  <c r="H35" i="3"/>
  <c r="H36" i="3"/>
  <c r="H37" i="3"/>
  <c r="H38" i="3"/>
  <c r="H39" i="3"/>
  <c r="H40" i="3"/>
  <c r="H41" i="3"/>
  <c r="H42" i="3"/>
  <c r="H43" i="3"/>
  <c r="H44" i="3"/>
  <c r="H45" i="3"/>
  <c r="H46" i="3"/>
  <c r="H47" i="3"/>
  <c r="H48" i="3"/>
  <c r="H49" i="3"/>
  <c r="H50" i="3"/>
  <c r="F34" i="3"/>
  <c r="F35" i="3"/>
  <c r="F36" i="3"/>
  <c r="F37" i="3"/>
  <c r="F38" i="3"/>
  <c r="F39" i="3"/>
  <c r="F40" i="3"/>
  <c r="F41" i="3"/>
  <c r="F42" i="3"/>
  <c r="F43" i="3"/>
  <c r="F44" i="3"/>
  <c r="F45" i="3"/>
  <c r="F46" i="3"/>
  <c r="F47" i="3"/>
  <c r="F48" i="3"/>
  <c r="F49" i="3"/>
  <c r="F50" i="3"/>
  <c r="F53" i="3"/>
  <c r="F56" i="3"/>
  <c r="AB33" i="3"/>
  <c r="D34" i="3"/>
  <c r="D35" i="3"/>
  <c r="D36" i="3"/>
  <c r="D37" i="3"/>
  <c r="D38" i="3"/>
  <c r="D39" i="3"/>
  <c r="D40" i="3"/>
  <c r="D41" i="3"/>
  <c r="D42" i="3"/>
  <c r="D43" i="3"/>
  <c r="D44" i="3"/>
  <c r="D45" i="3"/>
  <c r="AB45" i="3"/>
  <c r="D46" i="3"/>
  <c r="D47" i="3"/>
  <c r="D48" i="3"/>
  <c r="D49" i="3"/>
  <c r="AB49" i="3"/>
  <c r="D50" i="3"/>
  <c r="AB32" i="3"/>
  <c r="Z53" i="3"/>
  <c r="Z56" i="3"/>
  <c r="X53" i="3"/>
  <c r="V53" i="3"/>
  <c r="T53" i="3"/>
  <c r="R53" i="3"/>
  <c r="P53" i="3"/>
  <c r="L53" i="3"/>
  <c r="H53" i="3"/>
  <c r="D53" i="3"/>
  <c r="AB51" i="2"/>
  <c r="AB52" i="2"/>
  <c r="Z34" i="2"/>
  <c r="Z35" i="2"/>
  <c r="Z36" i="2"/>
  <c r="Z37" i="2"/>
  <c r="Z38" i="2"/>
  <c r="Z39" i="2"/>
  <c r="Z40" i="2"/>
  <c r="Z41" i="2"/>
  <c r="Z42" i="2"/>
  <c r="Z43" i="2"/>
  <c r="Z44" i="2"/>
  <c r="Z45" i="2"/>
  <c r="Z46" i="2"/>
  <c r="Z47" i="2"/>
  <c r="Z48" i="2"/>
  <c r="Z49" i="2"/>
  <c r="Z50" i="2"/>
  <c r="X34" i="2"/>
  <c r="X35" i="2"/>
  <c r="X36" i="2"/>
  <c r="X37" i="2"/>
  <c r="X38" i="2"/>
  <c r="X39" i="2"/>
  <c r="X40" i="2"/>
  <c r="X41" i="2"/>
  <c r="X42" i="2"/>
  <c r="X43" i="2"/>
  <c r="X44" i="2"/>
  <c r="X45" i="2"/>
  <c r="X46" i="2"/>
  <c r="X47" i="2"/>
  <c r="X48" i="2"/>
  <c r="X49" i="2"/>
  <c r="X50" i="2"/>
  <c r="V34" i="2"/>
  <c r="V35" i="2"/>
  <c r="V36" i="2"/>
  <c r="V37" i="2"/>
  <c r="V38" i="2"/>
  <c r="V39" i="2"/>
  <c r="V40" i="2"/>
  <c r="V41" i="2"/>
  <c r="V42" i="2"/>
  <c r="V43" i="2"/>
  <c r="V44" i="2"/>
  <c r="V45" i="2"/>
  <c r="V46" i="2"/>
  <c r="V47" i="2"/>
  <c r="V48" i="2"/>
  <c r="V49" i="2"/>
  <c r="V50" i="2"/>
  <c r="T34" i="2"/>
  <c r="T35" i="2"/>
  <c r="T36" i="2"/>
  <c r="T37" i="2"/>
  <c r="T38" i="2"/>
  <c r="T39" i="2"/>
  <c r="T40" i="2"/>
  <c r="T41" i="2"/>
  <c r="T42" i="2"/>
  <c r="T43" i="2"/>
  <c r="T44" i="2"/>
  <c r="T45" i="2"/>
  <c r="T46" i="2"/>
  <c r="T47" i="2"/>
  <c r="T48" i="2"/>
  <c r="T49" i="2"/>
  <c r="T50" i="2"/>
  <c r="T53" i="2"/>
  <c r="T56" i="2"/>
  <c r="R34" i="2"/>
  <c r="R35" i="2"/>
  <c r="R36" i="2"/>
  <c r="R37" i="2"/>
  <c r="R38" i="2"/>
  <c r="R39" i="2"/>
  <c r="R40" i="2"/>
  <c r="R41" i="2"/>
  <c r="R42" i="2"/>
  <c r="R43" i="2"/>
  <c r="R44" i="2"/>
  <c r="R45" i="2"/>
  <c r="R46" i="2"/>
  <c r="R47" i="2"/>
  <c r="R48" i="2"/>
  <c r="R49" i="2"/>
  <c r="R50" i="2"/>
  <c r="P34" i="2"/>
  <c r="P35" i="2"/>
  <c r="P36" i="2"/>
  <c r="P37" i="2"/>
  <c r="P38" i="2"/>
  <c r="P39" i="2"/>
  <c r="P40" i="2"/>
  <c r="P41" i="2"/>
  <c r="P42" i="2"/>
  <c r="P43" i="2"/>
  <c r="P44" i="2"/>
  <c r="P45" i="2"/>
  <c r="P46" i="2"/>
  <c r="P47" i="2"/>
  <c r="P48" i="2"/>
  <c r="P49" i="2"/>
  <c r="P50" i="2"/>
  <c r="N34" i="2"/>
  <c r="N35" i="2"/>
  <c r="N36" i="2"/>
  <c r="N37" i="2"/>
  <c r="N38" i="2"/>
  <c r="N39" i="2"/>
  <c r="N40" i="2"/>
  <c r="N41" i="2"/>
  <c r="N42" i="2"/>
  <c r="N43" i="2"/>
  <c r="N44" i="2"/>
  <c r="N45" i="2"/>
  <c r="N46" i="2"/>
  <c r="N47" i="2"/>
  <c r="N48" i="2"/>
  <c r="N49" i="2"/>
  <c r="N50" i="2"/>
  <c r="L34" i="2"/>
  <c r="L35" i="2"/>
  <c r="L36" i="2"/>
  <c r="L37" i="2"/>
  <c r="L38" i="2"/>
  <c r="L39" i="2"/>
  <c r="L40" i="2"/>
  <c r="L41" i="2"/>
  <c r="L42" i="2"/>
  <c r="L43" i="2"/>
  <c r="L44" i="2"/>
  <c r="L45" i="2"/>
  <c r="L46" i="2"/>
  <c r="L47" i="2"/>
  <c r="L48" i="2"/>
  <c r="L49" i="2"/>
  <c r="L50" i="2"/>
  <c r="J34" i="2"/>
  <c r="J35" i="2"/>
  <c r="J36" i="2"/>
  <c r="J37" i="2"/>
  <c r="J38" i="2"/>
  <c r="J39" i="2"/>
  <c r="J40" i="2"/>
  <c r="J41" i="2"/>
  <c r="J42" i="2"/>
  <c r="J43" i="2"/>
  <c r="J44" i="2"/>
  <c r="J45" i="2"/>
  <c r="J46" i="2"/>
  <c r="J47" i="2"/>
  <c r="J48" i="2"/>
  <c r="J49" i="2"/>
  <c r="J50" i="2"/>
  <c r="J53" i="2"/>
  <c r="J56" i="2"/>
  <c r="H34" i="2"/>
  <c r="H35" i="2"/>
  <c r="H36" i="2"/>
  <c r="H37" i="2"/>
  <c r="H38" i="2"/>
  <c r="H39" i="2"/>
  <c r="H40" i="2"/>
  <c r="H41" i="2"/>
  <c r="H42" i="2"/>
  <c r="H43" i="2"/>
  <c r="H44" i="2"/>
  <c r="H45" i="2"/>
  <c r="H46" i="2"/>
  <c r="H47" i="2"/>
  <c r="H48" i="2"/>
  <c r="H49" i="2"/>
  <c r="H50" i="2"/>
  <c r="F34" i="2"/>
  <c r="F35" i="2"/>
  <c r="F36" i="2"/>
  <c r="F37" i="2"/>
  <c r="F38" i="2"/>
  <c r="F39" i="2"/>
  <c r="F40" i="2"/>
  <c r="F41" i="2"/>
  <c r="F42" i="2"/>
  <c r="F43" i="2"/>
  <c r="F44" i="2"/>
  <c r="F45" i="2"/>
  <c r="F46" i="2"/>
  <c r="F47" i="2"/>
  <c r="F48" i="2"/>
  <c r="F49" i="2"/>
  <c r="F50" i="2"/>
  <c r="Z53" i="2"/>
  <c r="X53" i="2"/>
  <c r="V53" i="2"/>
  <c r="R53" i="2"/>
  <c r="R56" i="2"/>
  <c r="P53" i="2"/>
  <c r="N53" i="2"/>
  <c r="L53" i="2"/>
  <c r="H53" i="2"/>
  <c r="F53" i="2"/>
  <c r="D53" i="2"/>
  <c r="AB33" i="2"/>
  <c r="D34" i="2"/>
  <c r="D35" i="2"/>
  <c r="D36" i="2"/>
  <c r="D37" i="2"/>
  <c r="AB37" i="2"/>
  <c r="D38" i="2"/>
  <c r="D39" i="2"/>
  <c r="D40" i="2"/>
  <c r="D41" i="2"/>
  <c r="AB41" i="2"/>
  <c r="D42" i="2"/>
  <c r="D43" i="2"/>
  <c r="D44" i="2"/>
  <c r="D45" i="2"/>
  <c r="AB45" i="2"/>
  <c r="D46" i="2"/>
  <c r="D47" i="2"/>
  <c r="D48" i="2"/>
  <c r="D49" i="2"/>
  <c r="AB49" i="2"/>
  <c r="D50" i="2"/>
  <c r="AB32" i="2"/>
  <c r="AB51" i="1"/>
  <c r="AB52" i="1"/>
  <c r="Z34" i="1"/>
  <c r="Z35" i="1"/>
  <c r="Z36" i="1"/>
  <c r="Z37" i="1"/>
  <c r="Z38" i="1"/>
  <c r="Z39" i="1"/>
  <c r="Z40" i="1"/>
  <c r="Z41" i="1"/>
  <c r="Z42" i="1"/>
  <c r="Z43" i="1"/>
  <c r="Z44" i="1"/>
  <c r="Z45" i="1"/>
  <c r="Z46" i="1"/>
  <c r="Z47" i="1"/>
  <c r="Z48" i="1"/>
  <c r="Z49" i="1"/>
  <c r="Z50" i="1"/>
  <c r="X34" i="1"/>
  <c r="X35" i="1"/>
  <c r="X36" i="1"/>
  <c r="X37" i="1"/>
  <c r="X38" i="1"/>
  <c r="X39" i="1"/>
  <c r="X40" i="1"/>
  <c r="X41" i="1"/>
  <c r="X42" i="1"/>
  <c r="X43" i="1"/>
  <c r="X44" i="1"/>
  <c r="X45" i="1"/>
  <c r="X46" i="1"/>
  <c r="X47" i="1"/>
  <c r="X48" i="1"/>
  <c r="X49" i="1"/>
  <c r="X50" i="1"/>
  <c r="V34" i="1"/>
  <c r="V35" i="1"/>
  <c r="V36" i="1"/>
  <c r="V37" i="1"/>
  <c r="V38" i="1"/>
  <c r="V39" i="1"/>
  <c r="V40" i="1"/>
  <c r="V41" i="1"/>
  <c r="V42" i="1"/>
  <c r="V43" i="1"/>
  <c r="V44" i="1"/>
  <c r="V45" i="1"/>
  <c r="V46" i="1"/>
  <c r="V47" i="1"/>
  <c r="V48" i="1"/>
  <c r="V49" i="1"/>
  <c r="V50" i="1"/>
  <c r="T34" i="1"/>
  <c r="T35" i="1"/>
  <c r="T36" i="1"/>
  <c r="T37" i="1"/>
  <c r="T38" i="1"/>
  <c r="T39" i="1"/>
  <c r="T40" i="1"/>
  <c r="T41" i="1"/>
  <c r="T42" i="1"/>
  <c r="T43" i="1"/>
  <c r="T44" i="1"/>
  <c r="T45" i="1"/>
  <c r="T46" i="1"/>
  <c r="T47" i="1"/>
  <c r="T48" i="1"/>
  <c r="T49" i="1"/>
  <c r="T50" i="1"/>
  <c r="R34" i="1"/>
  <c r="R35" i="1"/>
  <c r="R36" i="1"/>
  <c r="R37" i="1"/>
  <c r="R38" i="1"/>
  <c r="R39" i="1"/>
  <c r="R40" i="1"/>
  <c r="R41" i="1"/>
  <c r="R42" i="1"/>
  <c r="R43" i="1"/>
  <c r="R44" i="1"/>
  <c r="R45" i="1"/>
  <c r="R46" i="1"/>
  <c r="R47" i="1"/>
  <c r="R48" i="1"/>
  <c r="R49" i="1"/>
  <c r="R50" i="1"/>
  <c r="P33" i="1"/>
  <c r="P34" i="1"/>
  <c r="P35" i="1"/>
  <c r="P36" i="1"/>
  <c r="P37" i="1"/>
  <c r="P38" i="1"/>
  <c r="P39" i="1"/>
  <c r="P40" i="1"/>
  <c r="P41" i="1"/>
  <c r="P42" i="1"/>
  <c r="P43" i="1"/>
  <c r="P44" i="1"/>
  <c r="P45" i="1"/>
  <c r="P46" i="1"/>
  <c r="P47" i="1"/>
  <c r="P48" i="1"/>
  <c r="P49" i="1"/>
  <c r="P50" i="1"/>
  <c r="N33" i="1"/>
  <c r="N34" i="1"/>
  <c r="N35" i="1"/>
  <c r="N36" i="1"/>
  <c r="N37" i="1"/>
  <c r="N38" i="1"/>
  <c r="N39" i="1"/>
  <c r="N40" i="1"/>
  <c r="N41" i="1"/>
  <c r="N42" i="1"/>
  <c r="N43" i="1"/>
  <c r="N44" i="1"/>
  <c r="N45" i="1"/>
  <c r="N46" i="1"/>
  <c r="N47" i="1"/>
  <c r="N48" i="1"/>
  <c r="N49" i="1"/>
  <c r="N50" i="1"/>
  <c r="L33" i="1"/>
  <c r="L34" i="1"/>
  <c r="L35" i="1"/>
  <c r="L36" i="1"/>
  <c r="L37" i="1"/>
  <c r="L38" i="1"/>
  <c r="L39" i="1"/>
  <c r="L40" i="1"/>
  <c r="L41" i="1"/>
  <c r="L42" i="1"/>
  <c r="L43" i="1"/>
  <c r="L44" i="1"/>
  <c r="L45" i="1"/>
  <c r="L46" i="1"/>
  <c r="L47" i="1"/>
  <c r="L48" i="1"/>
  <c r="L49" i="1"/>
  <c r="L50" i="1"/>
  <c r="Z53" i="1"/>
  <c r="X53" i="1"/>
  <c r="V53" i="1"/>
  <c r="T53" i="1"/>
  <c r="R53" i="1"/>
  <c r="P53" i="1"/>
  <c r="N53" i="1"/>
  <c r="L53" i="1"/>
  <c r="J53" i="1"/>
  <c r="H53" i="1"/>
  <c r="F53" i="1"/>
  <c r="J33" i="1"/>
  <c r="J34" i="1"/>
  <c r="J35" i="1"/>
  <c r="J36" i="1"/>
  <c r="J37" i="1"/>
  <c r="J38" i="1"/>
  <c r="J39" i="1"/>
  <c r="J40" i="1"/>
  <c r="J41" i="1"/>
  <c r="J42" i="1"/>
  <c r="J43" i="1"/>
  <c r="J44" i="1"/>
  <c r="J45" i="1"/>
  <c r="J46" i="1"/>
  <c r="J47" i="1"/>
  <c r="J48" i="1"/>
  <c r="J49" i="1"/>
  <c r="J50" i="1"/>
  <c r="H33" i="1"/>
  <c r="H34" i="1"/>
  <c r="H35" i="1"/>
  <c r="H36" i="1"/>
  <c r="H37" i="1"/>
  <c r="H38" i="1"/>
  <c r="H39" i="1"/>
  <c r="H40" i="1"/>
  <c r="H41" i="1"/>
  <c r="H42" i="1"/>
  <c r="H43" i="1"/>
  <c r="H44" i="1"/>
  <c r="H45" i="1"/>
  <c r="H46" i="1"/>
  <c r="H47" i="1"/>
  <c r="H48" i="1"/>
  <c r="H49" i="1"/>
  <c r="H50" i="1"/>
  <c r="F33" i="1"/>
  <c r="F34" i="1"/>
  <c r="F35" i="1"/>
  <c r="F36" i="1"/>
  <c r="F37" i="1"/>
  <c r="F38" i="1"/>
  <c r="F39" i="1"/>
  <c r="F40" i="1"/>
  <c r="F41" i="1"/>
  <c r="F42" i="1"/>
  <c r="F43" i="1"/>
  <c r="F44" i="1"/>
  <c r="F45" i="1"/>
  <c r="F46" i="1"/>
  <c r="F47" i="1"/>
  <c r="F48" i="1"/>
  <c r="F49" i="1"/>
  <c r="F50" i="1"/>
  <c r="D39" i="6"/>
  <c r="E39" i="6"/>
  <c r="F39" i="6"/>
  <c r="G39" i="6"/>
  <c r="H39" i="6"/>
  <c r="I39" i="6"/>
  <c r="J39" i="6"/>
  <c r="K39" i="6"/>
  <c r="L39" i="6"/>
  <c r="M39" i="6"/>
  <c r="N39" i="6"/>
  <c r="C39" i="6"/>
  <c r="O38" i="6"/>
  <c r="N39" i="5"/>
  <c r="M39" i="5"/>
  <c r="L39" i="5"/>
  <c r="K39" i="5"/>
  <c r="J39" i="5"/>
  <c r="I39" i="5"/>
  <c r="H39" i="5"/>
  <c r="G39" i="5"/>
  <c r="F39" i="5"/>
  <c r="E39" i="5"/>
  <c r="D39" i="5"/>
  <c r="C39" i="5"/>
  <c r="O38" i="5"/>
  <c r="D53" i="1"/>
  <c r="E39" i="4"/>
  <c r="F39" i="4"/>
  <c r="G39" i="4"/>
  <c r="H39" i="4"/>
  <c r="I39" i="4"/>
  <c r="J39" i="4"/>
  <c r="K39" i="4"/>
  <c r="L39" i="4"/>
  <c r="M39" i="4"/>
  <c r="N39" i="4"/>
  <c r="O39" i="4"/>
  <c r="D39" i="4"/>
  <c r="P38" i="4"/>
  <c r="D47" i="1"/>
  <c r="D48" i="1"/>
  <c r="AB48" i="1"/>
  <c r="D49" i="1"/>
  <c r="D50" i="1"/>
  <c r="D43" i="1"/>
  <c r="D44" i="1"/>
  <c r="AB44" i="1"/>
  <c r="D45" i="1"/>
  <c r="D46" i="1"/>
  <c r="D40" i="1"/>
  <c r="AB40" i="1"/>
  <c r="D41" i="1"/>
  <c r="AB41" i="1"/>
  <c r="D42" i="1"/>
  <c r="D35" i="1"/>
  <c r="D36" i="1"/>
  <c r="AB36" i="1"/>
  <c r="D37" i="1"/>
  <c r="AB37" i="1"/>
  <c r="D38" i="1"/>
  <c r="AB38" i="1"/>
  <c r="D39" i="1"/>
  <c r="D33" i="1"/>
  <c r="AB33" i="1"/>
  <c r="D34" i="1"/>
  <c r="AB34" i="1"/>
  <c r="L6" i="3"/>
  <c r="F9" i="3"/>
  <c r="G20" i="3"/>
  <c r="F6" i="3"/>
  <c r="F8" i="2"/>
  <c r="G19" i="2"/>
  <c r="F9" i="2"/>
  <c r="G20" i="2"/>
  <c r="D8" i="2"/>
  <c r="E19" i="2"/>
  <c r="D9" i="2"/>
  <c r="E20" i="2"/>
  <c r="Z7" i="1"/>
  <c r="AA18" i="1"/>
  <c r="Z8" i="1"/>
  <c r="AA19" i="1"/>
  <c r="Z9" i="1"/>
  <c r="AA20" i="1"/>
  <c r="Z6" i="1"/>
  <c r="AA17" i="1"/>
  <c r="X7" i="1"/>
  <c r="Y18" i="1"/>
  <c r="X8" i="1"/>
  <c r="Y19" i="1"/>
  <c r="X9" i="1"/>
  <c r="Y20" i="1"/>
  <c r="X6" i="1"/>
  <c r="V7" i="1"/>
  <c r="W18" i="1"/>
  <c r="V8" i="1"/>
  <c r="W19" i="1"/>
  <c r="V9" i="1"/>
  <c r="W20" i="1"/>
  <c r="V6" i="1"/>
  <c r="W17" i="1"/>
  <c r="T7" i="1"/>
  <c r="U18" i="1"/>
  <c r="T8" i="1"/>
  <c r="U19" i="1"/>
  <c r="T9" i="1"/>
  <c r="U20" i="1"/>
  <c r="T6" i="1"/>
  <c r="R7" i="1"/>
  <c r="S18" i="1"/>
  <c r="R8" i="1"/>
  <c r="S19" i="1"/>
  <c r="R9" i="1"/>
  <c r="S20" i="1"/>
  <c r="R6" i="1"/>
  <c r="P7" i="1"/>
  <c r="Q18" i="1"/>
  <c r="P8" i="1"/>
  <c r="Q19" i="1"/>
  <c r="P9" i="1"/>
  <c r="Q20" i="1"/>
  <c r="P6" i="1"/>
  <c r="Q17" i="1"/>
  <c r="N7" i="1"/>
  <c r="O18" i="1"/>
  <c r="N8" i="1"/>
  <c r="O19" i="1"/>
  <c r="N9" i="1"/>
  <c r="O20" i="1"/>
  <c r="N6" i="1"/>
  <c r="O17" i="1"/>
  <c r="L7" i="1"/>
  <c r="M18" i="1"/>
  <c r="L8" i="1"/>
  <c r="M19" i="1"/>
  <c r="L9" i="1"/>
  <c r="M20" i="1"/>
  <c r="L6" i="1"/>
  <c r="M17" i="1"/>
  <c r="J7" i="1"/>
  <c r="K18" i="1"/>
  <c r="J8" i="1"/>
  <c r="K19" i="1"/>
  <c r="J9" i="1"/>
  <c r="K20" i="1"/>
  <c r="J6" i="1"/>
  <c r="K17" i="1"/>
  <c r="H7" i="1"/>
  <c r="I18" i="1"/>
  <c r="H8" i="1"/>
  <c r="I19" i="1"/>
  <c r="H9" i="1"/>
  <c r="I20" i="1"/>
  <c r="H6" i="1"/>
  <c r="F7" i="1"/>
  <c r="G18" i="1"/>
  <c r="F8" i="1"/>
  <c r="G19" i="1"/>
  <c r="F9" i="1"/>
  <c r="G20" i="1"/>
  <c r="F6" i="1"/>
  <c r="G17" i="1"/>
  <c r="D8" i="1"/>
  <c r="E19" i="1"/>
  <c r="D9" i="1"/>
  <c r="E20" i="1"/>
  <c r="D7" i="1"/>
  <c r="E18" i="1"/>
  <c r="D6" i="1"/>
  <c r="E17" i="1"/>
  <c r="T56" i="3"/>
  <c r="R56" i="3"/>
  <c r="AB28" i="3"/>
  <c r="Z28" i="3"/>
  <c r="X28" i="3"/>
  <c r="V28" i="3"/>
  <c r="T28" i="3"/>
  <c r="R28" i="3"/>
  <c r="P28" i="3"/>
  <c r="N28" i="3"/>
  <c r="L28" i="3"/>
  <c r="J28" i="3"/>
  <c r="H28" i="3"/>
  <c r="F28" i="3"/>
  <c r="D28" i="3"/>
  <c r="V56" i="2"/>
  <c r="F56" i="2"/>
  <c r="AB28" i="2"/>
  <c r="Z28" i="2"/>
  <c r="X28" i="2"/>
  <c r="V28" i="2"/>
  <c r="T28" i="2"/>
  <c r="R28" i="2"/>
  <c r="P28" i="2"/>
  <c r="N28" i="2"/>
  <c r="L28" i="2"/>
  <c r="J28" i="2"/>
  <c r="H28" i="2"/>
  <c r="F28" i="2"/>
  <c r="D28" i="2"/>
  <c r="Z28" i="1"/>
  <c r="X28" i="1"/>
  <c r="V28" i="1"/>
  <c r="T28" i="1"/>
  <c r="R28" i="1"/>
  <c r="N28" i="1"/>
  <c r="L28" i="1"/>
  <c r="J28" i="1"/>
  <c r="H28" i="1"/>
  <c r="F28" i="1"/>
  <c r="D28" i="1"/>
  <c r="S17" i="1"/>
  <c r="N49" i="6"/>
  <c r="M49" i="6"/>
  <c r="L49" i="6"/>
  <c r="K49" i="6"/>
  <c r="J49" i="6"/>
  <c r="I49" i="6"/>
  <c r="H49" i="6"/>
  <c r="G49" i="6"/>
  <c r="F49" i="6"/>
  <c r="E49" i="6"/>
  <c r="D49" i="6"/>
  <c r="C49" i="6"/>
  <c r="O48" i="6"/>
  <c r="O47" i="6"/>
  <c r="O46" i="6"/>
  <c r="O45" i="6"/>
  <c r="O44" i="6"/>
  <c r="O43" i="6"/>
  <c r="O39" i="6"/>
  <c r="O37" i="6"/>
  <c r="O36" i="6"/>
  <c r="O35" i="6"/>
  <c r="O34" i="6"/>
  <c r="O33" i="6"/>
  <c r="O32" i="6"/>
  <c r="O31" i="6"/>
  <c r="O30" i="6"/>
  <c r="O29" i="6"/>
  <c r="O28" i="6"/>
  <c r="O27" i="6"/>
  <c r="O26" i="6"/>
  <c r="O25" i="6"/>
  <c r="O24" i="6"/>
  <c r="O23" i="6"/>
  <c r="O22" i="6"/>
  <c r="O21" i="6"/>
  <c r="O20" i="6"/>
  <c r="O19" i="6"/>
  <c r="O18" i="6"/>
  <c r="O13" i="6"/>
  <c r="O12" i="6"/>
  <c r="H8" i="3"/>
  <c r="I19" i="3"/>
  <c r="F8" i="3"/>
  <c r="G19" i="3"/>
  <c r="D8" i="3"/>
  <c r="E19" i="3"/>
  <c r="H7" i="3"/>
  <c r="F7" i="3"/>
  <c r="J6" i="3"/>
  <c r="E14" i="6"/>
  <c r="E53" i="6"/>
  <c r="D6" i="3"/>
  <c r="N49" i="5"/>
  <c r="M49" i="5"/>
  <c r="L49" i="5"/>
  <c r="K49" i="5"/>
  <c r="J49" i="5"/>
  <c r="I49" i="5"/>
  <c r="H49" i="5"/>
  <c r="G49" i="5"/>
  <c r="F49" i="5"/>
  <c r="E49" i="5"/>
  <c r="D49" i="5"/>
  <c r="C49" i="5"/>
  <c r="O48" i="5"/>
  <c r="O47" i="5"/>
  <c r="O46" i="5"/>
  <c r="O45" i="5"/>
  <c r="O44" i="5"/>
  <c r="O43" i="5"/>
  <c r="O37" i="5"/>
  <c r="O36" i="5"/>
  <c r="O35" i="5"/>
  <c r="O34" i="5"/>
  <c r="O33" i="5"/>
  <c r="O32" i="5"/>
  <c r="O31" i="5"/>
  <c r="O30" i="5"/>
  <c r="O29" i="5"/>
  <c r="O28" i="5"/>
  <c r="O27" i="5"/>
  <c r="O26" i="5"/>
  <c r="O25" i="5"/>
  <c r="O24" i="5"/>
  <c r="O23" i="5"/>
  <c r="O22" i="5"/>
  <c r="O21" i="5"/>
  <c r="O20" i="5"/>
  <c r="O19" i="5"/>
  <c r="O18" i="5"/>
  <c r="D14" i="5"/>
  <c r="D53" i="5"/>
  <c r="C14" i="5"/>
  <c r="C53" i="5"/>
  <c r="O13" i="5"/>
  <c r="O12" i="5"/>
  <c r="O49" i="4"/>
  <c r="N49" i="4"/>
  <c r="M49" i="4"/>
  <c r="L49" i="4"/>
  <c r="K49" i="4"/>
  <c r="J49" i="4"/>
  <c r="I49" i="4"/>
  <c r="H49" i="4"/>
  <c r="G49" i="4"/>
  <c r="F49" i="4"/>
  <c r="E49" i="4"/>
  <c r="D49" i="4"/>
  <c r="P48" i="4"/>
  <c r="P47" i="4"/>
  <c r="P46" i="4"/>
  <c r="P45" i="4"/>
  <c r="P44" i="4"/>
  <c r="P43" i="4"/>
  <c r="P37" i="4"/>
  <c r="P36" i="4"/>
  <c r="P35" i="4"/>
  <c r="P34" i="4"/>
  <c r="P33" i="4"/>
  <c r="P32" i="4"/>
  <c r="P31" i="4"/>
  <c r="P30" i="4"/>
  <c r="P29" i="4"/>
  <c r="P28" i="4"/>
  <c r="P27" i="4"/>
  <c r="P26" i="4"/>
  <c r="P25" i="4"/>
  <c r="P24" i="4"/>
  <c r="P23" i="4"/>
  <c r="P22" i="4"/>
  <c r="P21" i="4"/>
  <c r="P20" i="4"/>
  <c r="P27" i="1"/>
  <c r="AB27" i="1"/>
  <c r="AB28" i="1"/>
  <c r="P19" i="4"/>
  <c r="P18" i="4"/>
  <c r="D15" i="4"/>
  <c r="O14" i="4"/>
  <c r="N14" i="4"/>
  <c r="M14" i="4"/>
  <c r="L14" i="4"/>
  <c r="K14" i="4"/>
  <c r="J14" i="4"/>
  <c r="I14" i="4"/>
  <c r="H14" i="4"/>
  <c r="G14" i="4"/>
  <c r="F14" i="4"/>
  <c r="E14" i="4"/>
  <c r="D14" i="4"/>
  <c r="P13" i="4"/>
  <c r="P12" i="4"/>
  <c r="P11" i="4"/>
  <c r="P10" i="4"/>
  <c r="P9" i="4"/>
  <c r="P8" i="4"/>
  <c r="AB42" i="1"/>
  <c r="L56" i="3"/>
  <c r="N56" i="2"/>
  <c r="Z56" i="2"/>
  <c r="H9" i="2"/>
  <c r="I20" i="2"/>
  <c r="E21" i="11"/>
  <c r="E20" i="11"/>
  <c r="E19" i="11"/>
  <c r="E18" i="11"/>
  <c r="AB41" i="3"/>
  <c r="AB37" i="3"/>
  <c r="AB47" i="3"/>
  <c r="AB43" i="3"/>
  <c r="AB39" i="3"/>
  <c r="AB35" i="3"/>
  <c r="D14" i="6"/>
  <c r="D53" i="6"/>
  <c r="D9" i="3"/>
  <c r="E20" i="3"/>
  <c r="AB53" i="3"/>
  <c r="AB50" i="3"/>
  <c r="AB46" i="3"/>
  <c r="AB42" i="3"/>
  <c r="AB38" i="3"/>
  <c r="AB34" i="3"/>
  <c r="AB48" i="3"/>
  <c r="AB44" i="3"/>
  <c r="AB36" i="3"/>
  <c r="AB43" i="2"/>
  <c r="AB47" i="2"/>
  <c r="AB39" i="2"/>
  <c r="AB50" i="2"/>
  <c r="AB46" i="2"/>
  <c r="AB42" i="2"/>
  <c r="AB38" i="2"/>
  <c r="AB34" i="2"/>
  <c r="AB48" i="2"/>
  <c r="AB44" i="2"/>
  <c r="AB36" i="2"/>
  <c r="D40" i="4"/>
  <c r="AB49" i="1"/>
  <c r="AB45" i="1"/>
  <c r="H14" i="1"/>
  <c r="I49" i="1"/>
  <c r="AB39" i="1"/>
  <c r="AB35" i="1"/>
  <c r="AB46" i="1"/>
  <c r="AB50" i="1"/>
  <c r="AB32" i="1"/>
  <c r="AB47" i="1"/>
  <c r="AB43" i="1"/>
  <c r="Z56" i="1"/>
  <c r="V56" i="3"/>
  <c r="AB40" i="3"/>
  <c r="AB40" i="2"/>
  <c r="H56" i="3"/>
  <c r="P56" i="3"/>
  <c r="X56" i="3"/>
  <c r="D56" i="3"/>
  <c r="D56" i="2"/>
  <c r="L56" i="2"/>
  <c r="H56" i="2"/>
  <c r="P56" i="2"/>
  <c r="X56" i="2"/>
  <c r="AB35" i="2"/>
  <c r="AB53" i="2"/>
  <c r="F56" i="1"/>
  <c r="N56" i="1"/>
  <c r="P56" i="1"/>
  <c r="I17" i="1"/>
  <c r="R56" i="1"/>
  <c r="X56" i="1"/>
  <c r="L56" i="1"/>
  <c r="AB9" i="1"/>
  <c r="AC20" i="1"/>
  <c r="AB53" i="1"/>
  <c r="T56" i="1"/>
  <c r="V56" i="1"/>
  <c r="X14" i="1"/>
  <c r="Y50" i="1"/>
  <c r="Y17" i="1"/>
  <c r="AB8" i="1"/>
  <c r="AC19" i="1"/>
  <c r="F14" i="3"/>
  <c r="G25" i="3"/>
  <c r="H6" i="3"/>
  <c r="C14" i="6"/>
  <c r="C53" i="6"/>
  <c r="O49" i="6"/>
  <c r="D7" i="3"/>
  <c r="T14" i="1"/>
  <c r="U41" i="1"/>
  <c r="R14" i="1"/>
  <c r="S44" i="1"/>
  <c r="H56" i="1"/>
  <c r="J56" i="1"/>
  <c r="P49" i="4"/>
  <c r="P14" i="4"/>
  <c r="N14" i="1"/>
  <c r="H8" i="2"/>
  <c r="I19" i="2"/>
  <c r="J8" i="2"/>
  <c r="K19" i="2"/>
  <c r="D14" i="2"/>
  <c r="E43" i="2"/>
  <c r="AB7" i="1"/>
  <c r="AC18" i="1"/>
  <c r="AB6" i="1"/>
  <c r="J14" i="1"/>
  <c r="K34" i="1"/>
  <c r="V14" i="1"/>
  <c r="W10" i="1"/>
  <c r="U17" i="1"/>
  <c r="F14" i="1"/>
  <c r="G43" i="1"/>
  <c r="L14" i="1"/>
  <c r="M53" i="1"/>
  <c r="Z14" i="1"/>
  <c r="AA25" i="1"/>
  <c r="D56" i="1"/>
  <c r="F14" i="2"/>
  <c r="G7" i="2"/>
  <c r="P14" i="1"/>
  <c r="Q35" i="1"/>
  <c r="O10" i="1"/>
  <c r="O9" i="1"/>
  <c r="D14" i="1"/>
  <c r="O6" i="1"/>
  <c r="I6" i="1"/>
  <c r="O7" i="1"/>
  <c r="AA13" i="1"/>
  <c r="O49" i="5"/>
  <c r="G10" i="3"/>
  <c r="G11" i="2"/>
  <c r="O41" i="1"/>
  <c r="Y48" i="1"/>
  <c r="O54" i="1"/>
  <c r="O11" i="1"/>
  <c r="AA7" i="1"/>
  <c r="O13" i="1"/>
  <c r="O46" i="1"/>
  <c r="O28" i="1"/>
  <c r="O34" i="1"/>
  <c r="O35" i="1"/>
  <c r="E7" i="2"/>
  <c r="G54" i="3"/>
  <c r="G8" i="3"/>
  <c r="G28" i="3"/>
  <c r="G46" i="3"/>
  <c r="G12" i="2"/>
  <c r="E51" i="2"/>
  <c r="W28" i="1"/>
  <c r="Q42" i="1"/>
  <c r="W49" i="1"/>
  <c r="O55" i="1"/>
  <c r="O52" i="1"/>
  <c r="O48" i="1"/>
  <c r="O44" i="1"/>
  <c r="O40" i="1"/>
  <c r="O36" i="1"/>
  <c r="O56" i="1"/>
  <c r="O53" i="1"/>
  <c r="O47" i="1"/>
  <c r="O45" i="1"/>
  <c r="O38" i="1"/>
  <c r="N29" i="1"/>
  <c r="O51" i="1"/>
  <c r="O49" i="1"/>
  <c r="O42" i="1"/>
  <c r="Y28" i="1"/>
  <c r="O33" i="1"/>
  <c r="O43" i="1"/>
  <c r="G40" i="1"/>
  <c r="G49" i="1"/>
  <c r="W52" i="1"/>
  <c r="W48" i="1"/>
  <c r="W44" i="1"/>
  <c r="W40" i="1"/>
  <c r="W36" i="1"/>
  <c r="W32" i="1"/>
  <c r="W50" i="1"/>
  <c r="W43" i="1"/>
  <c r="W41" i="1"/>
  <c r="W34" i="1"/>
  <c r="V29" i="1"/>
  <c r="W53" i="1"/>
  <c r="W47" i="1"/>
  <c r="W45" i="1"/>
  <c r="W38" i="1"/>
  <c r="W6" i="1"/>
  <c r="W37" i="1"/>
  <c r="I47" i="1"/>
  <c r="Y47" i="1"/>
  <c r="Y45" i="1"/>
  <c r="Y49" i="1"/>
  <c r="O32" i="1"/>
  <c r="I36" i="1"/>
  <c r="W54" i="1"/>
  <c r="O8" i="1"/>
  <c r="W8" i="1"/>
  <c r="G12" i="1"/>
  <c r="O12" i="1"/>
  <c r="W12" i="1"/>
  <c r="E44" i="1"/>
  <c r="K43" i="1"/>
  <c r="U48" i="1"/>
  <c r="AA42" i="1"/>
  <c r="O29" i="1"/>
  <c r="W35" i="1"/>
  <c r="O37" i="1"/>
  <c r="O39" i="1"/>
  <c r="W42" i="1"/>
  <c r="U47" i="1"/>
  <c r="G50" i="1"/>
  <c r="W51" i="1"/>
  <c r="U55" i="1"/>
  <c r="E14" i="5"/>
  <c r="E53" i="5"/>
  <c r="O39" i="5"/>
  <c r="P39" i="4"/>
  <c r="D50" i="4"/>
  <c r="E7" i="4"/>
  <c r="E15" i="4"/>
  <c r="E50" i="4"/>
  <c r="AB56" i="3"/>
  <c r="U52" i="1"/>
  <c r="S43" i="1"/>
  <c r="S51" i="1"/>
  <c r="K36" i="1"/>
  <c r="F20" i="11"/>
  <c r="G48" i="2"/>
  <c r="G41" i="2"/>
  <c r="G28" i="2"/>
  <c r="F29" i="2"/>
  <c r="F58" i="2"/>
  <c r="G58" i="2"/>
  <c r="F19" i="11"/>
  <c r="E22" i="11"/>
  <c r="F18" i="11"/>
  <c r="G38" i="2"/>
  <c r="G53" i="2"/>
  <c r="G44" i="2"/>
  <c r="G39" i="2"/>
  <c r="G42" i="2"/>
  <c r="E56" i="2"/>
  <c r="Z29" i="1"/>
  <c r="AA49" i="1"/>
  <c r="W56" i="1"/>
  <c r="W55" i="1"/>
  <c r="W39" i="1"/>
  <c r="W11" i="1"/>
  <c r="W33" i="1"/>
  <c r="W9" i="1"/>
  <c r="I48" i="1"/>
  <c r="I55" i="1"/>
  <c r="I7" i="1"/>
  <c r="I46" i="1"/>
  <c r="G12" i="3"/>
  <c r="G52" i="3"/>
  <c r="E39" i="2"/>
  <c r="AB56" i="2"/>
  <c r="E44" i="2"/>
  <c r="G47" i="2"/>
  <c r="G52" i="2"/>
  <c r="E37" i="2"/>
  <c r="I53" i="1"/>
  <c r="Z58" i="1"/>
  <c r="AA58" i="1"/>
  <c r="K38" i="1"/>
  <c r="Y55" i="1"/>
  <c r="Y53" i="1"/>
  <c r="Y51" i="1"/>
  <c r="I50" i="1"/>
  <c r="I35" i="1"/>
  <c r="I51" i="1"/>
  <c r="S39" i="1"/>
  <c r="I40" i="1"/>
  <c r="I28" i="1"/>
  <c r="S49" i="1"/>
  <c r="I52" i="1"/>
  <c r="I38" i="1"/>
  <c r="I13" i="1"/>
  <c r="I12" i="1"/>
  <c r="I10" i="1"/>
  <c r="I25" i="1"/>
  <c r="S52" i="1"/>
  <c r="Y46" i="1"/>
  <c r="S33" i="1"/>
  <c r="U54" i="1"/>
  <c r="Y11" i="1"/>
  <c r="G8" i="1"/>
  <c r="M39" i="1"/>
  <c r="X29" i="1"/>
  <c r="X58" i="1"/>
  <c r="Y58" i="1"/>
  <c r="Y36" i="1"/>
  <c r="Y35" i="1"/>
  <c r="Y54" i="1"/>
  <c r="I37" i="1"/>
  <c r="I39" i="1"/>
  <c r="I54" i="1"/>
  <c r="S41" i="1"/>
  <c r="G54" i="1"/>
  <c r="G55" i="1"/>
  <c r="I34" i="1"/>
  <c r="I42" i="1"/>
  <c r="I9" i="1"/>
  <c r="I8" i="1"/>
  <c r="Y34" i="1"/>
  <c r="G56" i="1"/>
  <c r="I45" i="1"/>
  <c r="T29" i="1"/>
  <c r="T58" i="1"/>
  <c r="U58" i="1"/>
  <c r="I11" i="1"/>
  <c r="Y7" i="1"/>
  <c r="Y37" i="1"/>
  <c r="Y42" i="1"/>
  <c r="Y38" i="1"/>
  <c r="Y39" i="1"/>
  <c r="I41" i="1"/>
  <c r="I44" i="1"/>
  <c r="I43" i="1"/>
  <c r="G7" i="1"/>
  <c r="G42" i="1"/>
  <c r="Q52" i="1"/>
  <c r="H29" i="1"/>
  <c r="I29" i="1"/>
  <c r="I33" i="1"/>
  <c r="I32" i="1"/>
  <c r="Y8" i="1"/>
  <c r="Y32" i="1"/>
  <c r="Y9" i="1"/>
  <c r="Y12" i="1"/>
  <c r="Y10" i="1"/>
  <c r="I56" i="1"/>
  <c r="AB56" i="1"/>
  <c r="Q44" i="1"/>
  <c r="Q45" i="1"/>
  <c r="M9" i="1"/>
  <c r="M38" i="1"/>
  <c r="M52" i="1"/>
  <c r="M35" i="1"/>
  <c r="M45" i="1"/>
  <c r="K6" i="1"/>
  <c r="K45" i="1"/>
  <c r="K47" i="1"/>
  <c r="G44" i="3"/>
  <c r="G38" i="3"/>
  <c r="G49" i="3"/>
  <c r="G7" i="3"/>
  <c r="G34" i="3"/>
  <c r="G32" i="3"/>
  <c r="G47" i="3"/>
  <c r="G37" i="3"/>
  <c r="G9" i="3"/>
  <c r="G50" i="3"/>
  <c r="G53" i="3"/>
  <c r="G51" i="3"/>
  <c r="D14" i="3"/>
  <c r="E34" i="3"/>
  <c r="E42" i="2"/>
  <c r="E48" i="2"/>
  <c r="G32" i="2"/>
  <c r="G51" i="2"/>
  <c r="G33" i="2"/>
  <c r="G55" i="2"/>
  <c r="E33" i="2"/>
  <c r="E45" i="2"/>
  <c r="E28" i="2"/>
  <c r="E8" i="2"/>
  <c r="G37" i="2"/>
  <c r="G9" i="2"/>
  <c r="G35" i="2"/>
  <c r="G54" i="2"/>
  <c r="G49" i="2"/>
  <c r="E13" i="2"/>
  <c r="E53" i="2"/>
  <c r="E32" i="2"/>
  <c r="E10" i="2"/>
  <c r="E25" i="1"/>
  <c r="E47" i="1"/>
  <c r="E42" i="1"/>
  <c r="D29" i="1"/>
  <c r="E38" i="1"/>
  <c r="E32" i="1"/>
  <c r="K56" i="1"/>
  <c r="K25" i="1"/>
  <c r="K51" i="1"/>
  <c r="K46" i="1"/>
  <c r="K54" i="1"/>
  <c r="J29" i="1"/>
  <c r="K29" i="1"/>
  <c r="K49" i="1"/>
  <c r="K13" i="1"/>
  <c r="K8" i="1"/>
  <c r="K37" i="1"/>
  <c r="K48" i="1"/>
  <c r="K52" i="1"/>
  <c r="K33" i="1"/>
  <c r="K42" i="1"/>
  <c r="K35" i="1"/>
  <c r="S55" i="1"/>
  <c r="S25" i="1"/>
  <c r="S10" i="1"/>
  <c r="S8" i="1"/>
  <c r="S32" i="1"/>
  <c r="S53" i="1"/>
  <c r="S38" i="1"/>
  <c r="S37" i="1"/>
  <c r="S54" i="1"/>
  <c r="S28" i="1"/>
  <c r="S40" i="1"/>
  <c r="S47" i="1"/>
  <c r="S34" i="1"/>
  <c r="S48" i="1"/>
  <c r="S11" i="1"/>
  <c r="S50" i="1"/>
  <c r="S35" i="1"/>
  <c r="S36" i="1"/>
  <c r="M54" i="1"/>
  <c r="M25" i="1"/>
  <c r="M46" i="1"/>
  <c r="M41" i="1"/>
  <c r="M34" i="1"/>
  <c r="M51" i="1"/>
  <c r="L29" i="1"/>
  <c r="L58" i="1"/>
  <c r="M58" i="1"/>
  <c r="M8" i="1"/>
  <c r="M42" i="1"/>
  <c r="M28" i="1"/>
  <c r="M29" i="1"/>
  <c r="M13" i="1"/>
  <c r="M55" i="1"/>
  <c r="E54" i="1"/>
  <c r="K40" i="1"/>
  <c r="K39" i="1"/>
  <c r="K50" i="1"/>
  <c r="E37" i="1"/>
  <c r="S13" i="1"/>
  <c r="S45" i="1"/>
  <c r="S56" i="1"/>
  <c r="S42" i="1"/>
  <c r="S9" i="1"/>
  <c r="M56" i="1"/>
  <c r="S12" i="1"/>
  <c r="K28" i="1"/>
  <c r="K9" i="1"/>
  <c r="Q53" i="1"/>
  <c r="Q25" i="1"/>
  <c r="Q37" i="1"/>
  <c r="Q51" i="1"/>
  <c r="Q40" i="1"/>
  <c r="Q50" i="1"/>
  <c r="Q34" i="1"/>
  <c r="Q11" i="1"/>
  <c r="Q39" i="1"/>
  <c r="Q46" i="1"/>
  <c r="Q13" i="1"/>
  <c r="Q6" i="1"/>
  <c r="Q7" i="1"/>
  <c r="Q32" i="1"/>
  <c r="G53" i="1"/>
  <c r="G25" i="1"/>
  <c r="G6" i="1"/>
  <c r="G37" i="1"/>
  <c r="G52" i="1"/>
  <c r="G36" i="1"/>
  <c r="G35" i="1"/>
  <c r="G46" i="1"/>
  <c r="G32" i="1"/>
  <c r="G41" i="1"/>
  <c r="G38" i="1"/>
  <c r="G48" i="1"/>
  <c r="G51" i="1"/>
  <c r="G33" i="1"/>
  <c r="G39" i="1"/>
  <c r="G45" i="1"/>
  <c r="G47" i="1"/>
  <c r="G11" i="1"/>
  <c r="U40" i="1"/>
  <c r="U56" i="1"/>
  <c r="U37" i="1"/>
  <c r="U46" i="1"/>
  <c r="U50" i="1"/>
  <c r="U34" i="1"/>
  <c r="U33" i="1"/>
  <c r="U39" i="1"/>
  <c r="U38" i="1"/>
  <c r="U49" i="1"/>
  <c r="U43" i="1"/>
  <c r="Q48" i="1"/>
  <c r="M44" i="1"/>
  <c r="G34" i="1"/>
  <c r="U32" i="1"/>
  <c r="U45" i="1"/>
  <c r="K41" i="1"/>
  <c r="K53" i="1"/>
  <c r="E41" i="1"/>
  <c r="S6" i="1"/>
  <c r="M12" i="1"/>
  <c r="R29" i="1"/>
  <c r="R58" i="1"/>
  <c r="S58" i="1"/>
  <c r="S46" i="1"/>
  <c r="F29" i="1"/>
  <c r="F58" i="1"/>
  <c r="G58" i="1"/>
  <c r="G44" i="1"/>
  <c r="M36" i="1"/>
  <c r="G28" i="1"/>
  <c r="Q54" i="1"/>
  <c r="Q36" i="1"/>
  <c r="K7" i="1"/>
  <c r="V58" i="1"/>
  <c r="W58" i="1"/>
  <c r="Y41" i="1"/>
  <c r="Y40" i="1"/>
  <c r="Y13" i="1"/>
  <c r="Y52" i="1"/>
  <c r="Y43" i="1"/>
  <c r="Y56" i="1"/>
  <c r="N58" i="1"/>
  <c r="O58" i="1"/>
  <c r="Y44" i="1"/>
  <c r="Y33" i="1"/>
  <c r="Y6" i="1"/>
  <c r="O50" i="1"/>
  <c r="O25" i="1"/>
  <c r="G48" i="3"/>
  <c r="G45" i="3"/>
  <c r="G35" i="3"/>
  <c r="G40" i="3"/>
  <c r="G50" i="2"/>
  <c r="G25" i="2"/>
  <c r="G46" i="2"/>
  <c r="G34" i="2"/>
  <c r="G13" i="2"/>
  <c r="G36" i="2"/>
  <c r="G43" i="2"/>
  <c r="G56" i="2"/>
  <c r="G8" i="2"/>
  <c r="G45" i="2"/>
  <c r="G40" i="2"/>
  <c r="G10" i="2"/>
  <c r="G6" i="2"/>
  <c r="E49" i="2"/>
  <c r="E36" i="2"/>
  <c r="E52" i="2"/>
  <c r="E38" i="2"/>
  <c r="E11" i="2"/>
  <c r="E54" i="2"/>
  <c r="E50" i="2"/>
  <c r="E41" i="2"/>
  <c r="D29" i="2"/>
  <c r="D58" i="2"/>
  <c r="E58" i="2"/>
  <c r="E35" i="2"/>
  <c r="E40" i="2"/>
  <c r="E55" i="2"/>
  <c r="E34" i="2"/>
  <c r="E9" i="2"/>
  <c r="E47" i="2"/>
  <c r="E46" i="2"/>
  <c r="E25" i="2"/>
  <c r="AA36" i="1"/>
  <c r="AA44" i="1"/>
  <c r="AA33" i="1"/>
  <c r="AA55" i="1"/>
  <c r="AA46" i="1"/>
  <c r="AA8" i="1"/>
  <c r="AA41" i="1"/>
  <c r="AA51" i="1"/>
  <c r="AA40" i="1"/>
  <c r="AA34" i="1"/>
  <c r="AA50" i="1"/>
  <c r="AA39" i="1"/>
  <c r="AA9" i="1"/>
  <c r="AA54" i="1"/>
  <c r="AA37" i="1"/>
  <c r="AA47" i="1"/>
  <c r="AA38" i="1"/>
  <c r="AA53" i="1"/>
  <c r="AA56" i="1"/>
  <c r="AA28" i="1"/>
  <c r="AA10" i="1"/>
  <c r="Y25" i="1"/>
  <c r="W46" i="1"/>
  <c r="W25" i="1"/>
  <c r="U53" i="1"/>
  <c r="U11" i="1"/>
  <c r="U42" i="1"/>
  <c r="U36" i="1"/>
  <c r="U9" i="1"/>
  <c r="U8" i="1"/>
  <c r="U44" i="1"/>
  <c r="U28" i="1"/>
  <c r="U51" i="1"/>
  <c r="U25" i="1"/>
  <c r="U6" i="1"/>
  <c r="E29" i="2"/>
  <c r="G55" i="3"/>
  <c r="G6" i="3"/>
  <c r="G11" i="3"/>
  <c r="F29" i="3"/>
  <c r="F58" i="3"/>
  <c r="G58" i="3"/>
  <c r="G56" i="3"/>
  <c r="G43" i="3"/>
  <c r="G33" i="3"/>
  <c r="G13" i="3"/>
  <c r="E42" i="3"/>
  <c r="G36" i="3"/>
  <c r="G41" i="3"/>
  <c r="G39" i="3"/>
  <c r="G42" i="3"/>
  <c r="E12" i="2"/>
  <c r="E6" i="2"/>
  <c r="AA48" i="1"/>
  <c r="U12" i="1"/>
  <c r="U35" i="1"/>
  <c r="U7" i="1"/>
  <c r="U10" i="1"/>
  <c r="S7" i="1"/>
  <c r="U13" i="1"/>
  <c r="AA12" i="1"/>
  <c r="H14" i="2"/>
  <c r="I25" i="2"/>
  <c r="M40" i="1"/>
  <c r="M43" i="1"/>
  <c r="M33" i="1"/>
  <c r="M49" i="1"/>
  <c r="Q49" i="1"/>
  <c r="Q43" i="1"/>
  <c r="Q56" i="1"/>
  <c r="K32" i="1"/>
  <c r="K44" i="1"/>
  <c r="AA35" i="1"/>
  <c r="AA6" i="1"/>
  <c r="AA45" i="1"/>
  <c r="Q12" i="1"/>
  <c r="Q8" i="1"/>
  <c r="W13" i="1"/>
  <c r="M7" i="1"/>
  <c r="K11" i="1"/>
  <c r="AC17" i="1"/>
  <c r="AB14" i="1"/>
  <c r="AC25" i="1"/>
  <c r="Q41" i="1"/>
  <c r="Q9" i="1"/>
  <c r="M48" i="1"/>
  <c r="Q38" i="1"/>
  <c r="W7" i="1"/>
  <c r="M47" i="1"/>
  <c r="M32" i="1"/>
  <c r="M50" i="1"/>
  <c r="M37" i="1"/>
  <c r="Q33" i="1"/>
  <c r="Q55" i="1"/>
  <c r="Q47" i="1"/>
  <c r="K55" i="1"/>
  <c r="AA32" i="1"/>
  <c r="AA52" i="1"/>
  <c r="AA43" i="1"/>
  <c r="G9" i="1"/>
  <c r="AA11" i="1"/>
  <c r="G13" i="1"/>
  <c r="M6" i="1"/>
  <c r="K12" i="1"/>
  <c r="M10" i="1"/>
  <c r="G10" i="1"/>
  <c r="K10" i="1"/>
  <c r="Q10" i="1"/>
  <c r="AA29" i="1"/>
  <c r="W29" i="1"/>
  <c r="U29" i="1"/>
  <c r="G29" i="1"/>
  <c r="E7" i="1"/>
  <c r="E10" i="1"/>
  <c r="E51" i="1"/>
  <c r="E55" i="1"/>
  <c r="E34" i="1"/>
  <c r="E13" i="1"/>
  <c r="E12" i="1"/>
  <c r="E53" i="1"/>
  <c r="E45" i="1"/>
  <c r="E39" i="1"/>
  <c r="E28" i="1"/>
  <c r="E48" i="1"/>
  <c r="E9" i="1"/>
  <c r="E35" i="1"/>
  <c r="E52" i="1"/>
  <c r="E8" i="1"/>
  <c r="E36" i="1"/>
  <c r="E6" i="1"/>
  <c r="E46" i="1"/>
  <c r="E56" i="1"/>
  <c r="E40" i="1"/>
  <c r="E33" i="1"/>
  <c r="E49" i="1"/>
  <c r="E43" i="1"/>
  <c r="E50" i="1"/>
  <c r="E11" i="1"/>
  <c r="O14" i="1"/>
  <c r="D58" i="1"/>
  <c r="E58" i="1"/>
  <c r="E29" i="1"/>
  <c r="E40" i="4"/>
  <c r="F7" i="4"/>
  <c r="F15" i="4"/>
  <c r="J58" i="1"/>
  <c r="K58" i="1"/>
  <c r="E53" i="3"/>
  <c r="E44" i="3"/>
  <c r="E32" i="3"/>
  <c r="G29" i="2"/>
  <c r="G18" i="11"/>
  <c r="I14" i="1"/>
  <c r="H58" i="1"/>
  <c r="I58" i="1"/>
  <c r="E49" i="3"/>
  <c r="E39" i="3"/>
  <c r="E36" i="3"/>
  <c r="E12" i="3"/>
  <c r="E50" i="3"/>
  <c r="E14" i="2"/>
  <c r="Y14" i="1"/>
  <c r="Y29" i="1"/>
  <c r="Q14" i="1"/>
  <c r="S14" i="1"/>
  <c r="S29" i="1"/>
  <c r="E25" i="3"/>
  <c r="E6" i="3"/>
  <c r="E43" i="3"/>
  <c r="E38" i="3"/>
  <c r="D29" i="3"/>
  <c r="D58" i="3"/>
  <c r="E58" i="3"/>
  <c r="E48" i="3"/>
  <c r="E8" i="3"/>
  <c r="E10" i="3"/>
  <c r="E37" i="3"/>
  <c r="E7" i="3"/>
  <c r="E45" i="3"/>
  <c r="E40" i="3"/>
  <c r="E47" i="3"/>
  <c r="E33" i="3"/>
  <c r="E13" i="3"/>
  <c r="E55" i="3"/>
  <c r="E9" i="3"/>
  <c r="E54" i="3"/>
  <c r="E51" i="3"/>
  <c r="E35" i="3"/>
  <c r="E41" i="3"/>
  <c r="G14" i="3"/>
  <c r="G29" i="3"/>
  <c r="E11" i="3"/>
  <c r="E52" i="3"/>
  <c r="E28" i="3"/>
  <c r="E46" i="3"/>
  <c r="E56" i="3"/>
  <c r="E29" i="3"/>
  <c r="G14" i="2"/>
  <c r="AA14" i="1"/>
  <c r="U14" i="1"/>
  <c r="G14" i="1"/>
  <c r="K14" i="1"/>
  <c r="W14" i="1"/>
  <c r="I47" i="2"/>
  <c r="I12" i="2"/>
  <c r="I8" i="2"/>
  <c r="I43" i="2"/>
  <c r="I55" i="2"/>
  <c r="I37" i="2"/>
  <c r="I46" i="2"/>
  <c r="I35" i="2"/>
  <c r="I9" i="2"/>
  <c r="I34" i="2"/>
  <c r="I45" i="2"/>
  <c r="I56" i="2"/>
  <c r="I51" i="2"/>
  <c r="I11" i="2"/>
  <c r="I52" i="2"/>
  <c r="I13" i="2"/>
  <c r="I7" i="2"/>
  <c r="I49" i="2"/>
  <c r="I28" i="2"/>
  <c r="I10" i="2"/>
  <c r="I6" i="2"/>
  <c r="I32" i="2"/>
  <c r="H29" i="2"/>
  <c r="H58" i="2"/>
  <c r="I58" i="2"/>
  <c r="I36" i="2"/>
  <c r="I40" i="2"/>
  <c r="I44" i="2"/>
  <c r="I53" i="2"/>
  <c r="I48" i="2"/>
  <c r="I54" i="2"/>
  <c r="I42" i="2"/>
  <c r="I50" i="2"/>
  <c r="I33" i="2"/>
  <c r="I39" i="2"/>
  <c r="I38" i="2"/>
  <c r="I41" i="2"/>
  <c r="AC43" i="1"/>
  <c r="AC11" i="1"/>
  <c r="AC55" i="1"/>
  <c r="AC37" i="1"/>
  <c r="AC42" i="1"/>
  <c r="AC48" i="1"/>
  <c r="AC12" i="1"/>
  <c r="AC51" i="1"/>
  <c r="AC28" i="1"/>
  <c r="AC40" i="1"/>
  <c r="AC7" i="1"/>
  <c r="AC6" i="1"/>
  <c r="AC8" i="1"/>
  <c r="AC9" i="1"/>
  <c r="AC10" i="1"/>
  <c r="AC13" i="1"/>
  <c r="AC14" i="1"/>
  <c r="AC36" i="1"/>
  <c r="AC47" i="1"/>
  <c r="AC49" i="1"/>
  <c r="AC33" i="1"/>
  <c r="AC35" i="1"/>
  <c r="AC46" i="1"/>
  <c r="AC34" i="1"/>
  <c r="AB29" i="1"/>
  <c r="AB58" i="1"/>
  <c r="AC58" i="1"/>
  <c r="AC45" i="1"/>
  <c r="AC53" i="1"/>
  <c r="AC39" i="1"/>
  <c r="AC38" i="1"/>
  <c r="AC56" i="1"/>
  <c r="AC41" i="1"/>
  <c r="AC44" i="1"/>
  <c r="AC54" i="1"/>
  <c r="AC52" i="1"/>
  <c r="AC32" i="1"/>
  <c r="AC50" i="1"/>
  <c r="E14" i="1"/>
  <c r="F40" i="4"/>
  <c r="F50" i="4"/>
  <c r="G7" i="4"/>
  <c r="G15" i="4"/>
  <c r="G40" i="4"/>
  <c r="H18" i="11"/>
  <c r="E14" i="3"/>
  <c r="I29" i="2"/>
  <c r="I14" i="2"/>
  <c r="AC29" i="1"/>
  <c r="G50" i="4"/>
  <c r="H7" i="4"/>
  <c r="H15" i="4"/>
  <c r="G30" i="9"/>
  <c r="F30" i="9"/>
  <c r="E30" i="9"/>
  <c r="D30" i="9"/>
  <c r="C30" i="9"/>
  <c r="G27" i="9"/>
  <c r="F27" i="9"/>
  <c r="E27" i="9"/>
  <c r="D27" i="9"/>
  <c r="C27" i="9"/>
  <c r="F15" i="9"/>
  <c r="F17" i="9"/>
  <c r="F21" i="9"/>
  <c r="F23" i="9"/>
  <c r="F32" i="9"/>
  <c r="F31" i="9"/>
  <c r="G15" i="9"/>
  <c r="G17" i="9"/>
  <c r="G21" i="9"/>
  <c r="G23" i="9"/>
  <c r="G32" i="9"/>
  <c r="G31" i="9"/>
  <c r="E15" i="9"/>
  <c r="E17" i="9"/>
  <c r="E21" i="9"/>
  <c r="E23" i="9"/>
  <c r="E32" i="9"/>
  <c r="E31" i="9"/>
  <c r="D15" i="9"/>
  <c r="D17" i="9"/>
  <c r="D21" i="9"/>
  <c r="D23" i="9"/>
  <c r="D32" i="9"/>
  <c r="D31" i="9"/>
  <c r="C15" i="9"/>
  <c r="C17" i="9"/>
  <c r="C21" i="9"/>
  <c r="C23" i="9"/>
  <c r="C32" i="9"/>
  <c r="C31" i="9"/>
  <c r="D8" i="9"/>
  <c r="D10" i="9"/>
  <c r="G8" i="9"/>
  <c r="G10" i="9"/>
  <c r="F8" i="9"/>
  <c r="F10" i="9"/>
  <c r="E8" i="9"/>
  <c r="E10" i="9"/>
  <c r="C8" i="9"/>
  <c r="C10" i="9"/>
  <c r="D4" i="9"/>
  <c r="E4" i="9"/>
  <c r="F4" i="9"/>
  <c r="G4" i="9"/>
  <c r="E32" i="10"/>
  <c r="D32" i="10"/>
  <c r="C32" i="10"/>
  <c r="B27" i="7"/>
  <c r="C18" i="7"/>
  <c r="H50" i="4"/>
  <c r="I7" i="4"/>
  <c r="I15" i="4"/>
  <c r="H40" i="4"/>
  <c r="G9" i="5"/>
  <c r="F9" i="6"/>
  <c r="J7" i="2"/>
  <c r="G10" i="5"/>
  <c r="F10" i="6"/>
  <c r="M11" i="1"/>
  <c r="M14" i="1"/>
  <c r="P28" i="1"/>
  <c r="O11" i="11"/>
  <c r="E32" i="11"/>
  <c r="E33" i="11"/>
  <c r="H9" i="3"/>
  <c r="N6" i="2"/>
  <c r="H8" i="6"/>
  <c r="I8" i="5"/>
  <c r="F11" i="5"/>
  <c r="B11" i="6"/>
  <c r="B9" i="3"/>
  <c r="B7" i="2"/>
  <c r="B8" i="6"/>
  <c r="B6" i="3"/>
  <c r="H29" i="11"/>
  <c r="N6" i="3"/>
  <c r="O17" i="2"/>
  <c r="O17" i="3"/>
  <c r="H10" i="5"/>
  <c r="G10" i="6"/>
  <c r="G20" i="11"/>
  <c r="L8" i="2"/>
  <c r="H9" i="5"/>
  <c r="L7" i="2"/>
  <c r="G9" i="6"/>
  <c r="G19" i="11"/>
  <c r="G11" i="5"/>
  <c r="G14" i="5"/>
  <c r="G53" i="5"/>
  <c r="F31" i="11"/>
  <c r="J8" i="3"/>
  <c r="F11" i="6"/>
  <c r="J9" i="2"/>
  <c r="F21" i="11"/>
  <c r="F14" i="5"/>
  <c r="Q28" i="1"/>
  <c r="P29" i="1"/>
  <c r="P6" i="2"/>
  <c r="I8" i="6"/>
  <c r="J8" i="5"/>
  <c r="I18" i="11"/>
  <c r="I20" i="3"/>
  <c r="H14" i="3"/>
  <c r="K18" i="2"/>
  <c r="K18" i="3"/>
  <c r="J14" i="2"/>
  <c r="F30" i="11"/>
  <c r="F14" i="6"/>
  <c r="J7" i="3"/>
  <c r="I50" i="4"/>
  <c r="J7" i="4"/>
  <c r="J15" i="4"/>
  <c r="I40" i="4"/>
  <c r="K8" i="5"/>
  <c r="J8" i="6"/>
  <c r="J18" i="11"/>
  <c r="R6" i="2"/>
  <c r="F22" i="11"/>
  <c r="M18" i="2"/>
  <c r="M18" i="3"/>
  <c r="J40" i="4"/>
  <c r="J50" i="4"/>
  <c r="K7" i="4"/>
  <c r="K15" i="4"/>
  <c r="I25" i="3"/>
  <c r="I9" i="3"/>
  <c r="I56" i="3"/>
  <c r="I46" i="3"/>
  <c r="I28" i="3"/>
  <c r="I43" i="3"/>
  <c r="I53" i="3"/>
  <c r="I39" i="3"/>
  <c r="I8" i="3"/>
  <c r="I33" i="3"/>
  <c r="I51" i="3"/>
  <c r="I37" i="3"/>
  <c r="I38" i="3"/>
  <c r="I6" i="3"/>
  <c r="I10" i="3"/>
  <c r="I41" i="3"/>
  <c r="I54" i="3"/>
  <c r="I35" i="3"/>
  <c r="I52" i="3"/>
  <c r="I34" i="3"/>
  <c r="I7" i="3"/>
  <c r="I12" i="3"/>
  <c r="H29" i="3"/>
  <c r="H58" i="3"/>
  <c r="I40" i="3"/>
  <c r="I48" i="3"/>
  <c r="I50" i="3"/>
  <c r="I13" i="3"/>
  <c r="I36" i="3"/>
  <c r="I42" i="3"/>
  <c r="I45" i="3"/>
  <c r="I32" i="3"/>
  <c r="I11" i="3"/>
  <c r="I49" i="3"/>
  <c r="I47" i="3"/>
  <c r="I44" i="3"/>
  <c r="I55" i="3"/>
  <c r="I58" i="3"/>
  <c r="I29" i="3"/>
  <c r="I29" i="11"/>
  <c r="P6" i="3"/>
  <c r="K20" i="2"/>
  <c r="K19" i="3"/>
  <c r="N7" i="2"/>
  <c r="I9" i="5"/>
  <c r="H9" i="6"/>
  <c r="H19" i="11"/>
  <c r="G31" i="11"/>
  <c r="L8" i="3"/>
  <c r="M19" i="3"/>
  <c r="Q17" i="2"/>
  <c r="Q17" i="3"/>
  <c r="F32" i="11"/>
  <c r="F33" i="11"/>
  <c r="J9" i="3"/>
  <c r="I10" i="5"/>
  <c r="H10" i="6"/>
  <c r="H20" i="11"/>
  <c r="N8" i="2"/>
  <c r="O19" i="2"/>
  <c r="F53" i="6"/>
  <c r="K9" i="2"/>
  <c r="K39" i="2"/>
  <c r="K51" i="2"/>
  <c r="K33" i="2"/>
  <c r="K41" i="2"/>
  <c r="K34" i="2"/>
  <c r="K42" i="2"/>
  <c r="K50" i="2"/>
  <c r="K37" i="2"/>
  <c r="K36" i="2"/>
  <c r="K25" i="2"/>
  <c r="K35" i="2"/>
  <c r="K11" i="2"/>
  <c r="K55" i="2"/>
  <c r="K12" i="2"/>
  <c r="K53" i="2"/>
  <c r="K28" i="2"/>
  <c r="K48" i="2"/>
  <c r="K47" i="2"/>
  <c r="K46" i="2"/>
  <c r="K38" i="2"/>
  <c r="K40" i="2"/>
  <c r="K52" i="2"/>
  <c r="K29" i="2"/>
  <c r="K44" i="2"/>
  <c r="K56" i="2"/>
  <c r="K49" i="2"/>
  <c r="K7" i="2"/>
  <c r="J29" i="2"/>
  <c r="J58" i="2"/>
  <c r="K45" i="2"/>
  <c r="K13" i="2"/>
  <c r="K54" i="2"/>
  <c r="K6" i="2"/>
  <c r="K8" i="2"/>
  <c r="K10" i="2"/>
  <c r="K14" i="2"/>
  <c r="K58" i="2"/>
  <c r="K32" i="2"/>
  <c r="K43" i="2"/>
  <c r="P58" i="1"/>
  <c r="Q58" i="1"/>
  <c r="Q29" i="1"/>
  <c r="F53" i="5"/>
  <c r="H11" i="5"/>
  <c r="G11" i="6"/>
  <c r="G21" i="11"/>
  <c r="L9" i="2"/>
  <c r="M20" i="2"/>
  <c r="G30" i="11"/>
  <c r="L7" i="3"/>
  <c r="G14" i="6"/>
  <c r="G53" i="6"/>
  <c r="M19" i="2"/>
  <c r="H11" i="6"/>
  <c r="I11" i="5"/>
  <c r="H21" i="11"/>
  <c r="N9" i="2"/>
  <c r="O20" i="2"/>
  <c r="G32" i="11"/>
  <c r="G33" i="11"/>
  <c r="L9" i="3"/>
  <c r="M20" i="3"/>
  <c r="H31" i="11"/>
  <c r="N8" i="3"/>
  <c r="O19" i="3"/>
  <c r="P7" i="2"/>
  <c r="J9" i="5"/>
  <c r="I9" i="6"/>
  <c r="I19" i="11"/>
  <c r="I14" i="5"/>
  <c r="I53" i="5"/>
  <c r="I14" i="3"/>
  <c r="K40" i="4"/>
  <c r="K50" i="4"/>
  <c r="L7" i="4"/>
  <c r="L15" i="4"/>
  <c r="J10" i="5"/>
  <c r="I10" i="6"/>
  <c r="P8" i="2"/>
  <c r="I20" i="11"/>
  <c r="H14" i="5"/>
  <c r="O18" i="2"/>
  <c r="O18" i="3"/>
  <c r="N14" i="2"/>
  <c r="L14" i="2"/>
  <c r="J29" i="11"/>
  <c r="R6" i="3"/>
  <c r="G22" i="11"/>
  <c r="K20" i="3"/>
  <c r="H22" i="11"/>
  <c r="T6" i="2"/>
  <c r="L8" i="5"/>
  <c r="K8" i="6"/>
  <c r="K18" i="11"/>
  <c r="H30" i="11"/>
  <c r="N7" i="3"/>
  <c r="H14" i="6"/>
  <c r="H53" i="6"/>
  <c r="J14" i="3"/>
  <c r="S17" i="2"/>
  <c r="M25" i="2"/>
  <c r="M50" i="2"/>
  <c r="M37" i="2"/>
  <c r="M9" i="2"/>
  <c r="M7" i="2"/>
  <c r="M10" i="2"/>
  <c r="M42" i="2"/>
  <c r="M48" i="2"/>
  <c r="M46" i="2"/>
  <c r="M56" i="2"/>
  <c r="M33" i="2"/>
  <c r="M32" i="2"/>
  <c r="M47" i="2"/>
  <c r="M13" i="2"/>
  <c r="M53" i="2"/>
  <c r="M6" i="2"/>
  <c r="M51" i="2"/>
  <c r="M12" i="2"/>
  <c r="M28" i="2"/>
  <c r="M29" i="2"/>
  <c r="M40" i="2"/>
  <c r="M44" i="2"/>
  <c r="M58" i="2"/>
  <c r="M38" i="2"/>
  <c r="M55" i="2"/>
  <c r="M54" i="2"/>
  <c r="M45" i="2"/>
  <c r="M35" i="2"/>
  <c r="M36" i="2"/>
  <c r="M34" i="2"/>
  <c r="M49" i="2"/>
  <c r="M52" i="2"/>
  <c r="M11" i="2"/>
  <c r="M43" i="2"/>
  <c r="M39" i="2"/>
  <c r="L29" i="2"/>
  <c r="L58" i="2"/>
  <c r="M8" i="2"/>
  <c r="M41" i="2"/>
  <c r="U17" i="2"/>
  <c r="U17" i="3"/>
  <c r="S17" i="3"/>
  <c r="I31" i="11"/>
  <c r="P8" i="3"/>
  <c r="L40" i="4"/>
  <c r="L50" i="4"/>
  <c r="M7" i="4"/>
  <c r="M15" i="4"/>
  <c r="Q18" i="2"/>
  <c r="Q18" i="3"/>
  <c r="L14" i="3"/>
  <c r="N9" i="3"/>
  <c r="H32" i="11"/>
  <c r="O6" i="2"/>
  <c r="O54" i="2"/>
  <c r="O10" i="2"/>
  <c r="O58" i="2"/>
  <c r="O51" i="2"/>
  <c r="O45" i="2"/>
  <c r="O38" i="2"/>
  <c r="O40" i="2"/>
  <c r="O32" i="2"/>
  <c r="O49" i="2"/>
  <c r="O37" i="2"/>
  <c r="O13" i="2"/>
  <c r="N29" i="2"/>
  <c r="N58" i="2"/>
  <c r="O48" i="2"/>
  <c r="O8" i="2"/>
  <c r="O56" i="2"/>
  <c r="O55" i="2"/>
  <c r="O42" i="2"/>
  <c r="O47" i="2"/>
  <c r="O53" i="2"/>
  <c r="O11" i="2"/>
  <c r="O35" i="2"/>
  <c r="O44" i="2"/>
  <c r="O41" i="2"/>
  <c r="O25" i="2"/>
  <c r="O46" i="2"/>
  <c r="O7" i="2"/>
  <c r="O50" i="2"/>
  <c r="O9" i="2"/>
  <c r="O29" i="2"/>
  <c r="O39" i="2"/>
  <c r="O36" i="2"/>
  <c r="O52" i="2"/>
  <c r="O34" i="2"/>
  <c r="O28" i="2"/>
  <c r="O33" i="2"/>
  <c r="O43" i="2"/>
  <c r="O12" i="2"/>
  <c r="K10" i="5"/>
  <c r="J10" i="6"/>
  <c r="J20" i="11"/>
  <c r="R8" i="2"/>
  <c r="S19" i="2"/>
  <c r="N14" i="3"/>
  <c r="K29" i="11"/>
  <c r="T6" i="3"/>
  <c r="I30" i="11"/>
  <c r="P7" i="3"/>
  <c r="K25" i="3"/>
  <c r="K8" i="3"/>
  <c r="K10" i="3"/>
  <c r="K7" i="3"/>
  <c r="K52" i="3"/>
  <c r="J29" i="3"/>
  <c r="J58" i="3"/>
  <c r="K45" i="3"/>
  <c r="K43" i="3"/>
  <c r="K34" i="3"/>
  <c r="K9" i="3"/>
  <c r="K39" i="3"/>
  <c r="K38" i="3"/>
  <c r="K28" i="3"/>
  <c r="K48" i="3"/>
  <c r="K51" i="3"/>
  <c r="K11" i="3"/>
  <c r="K33" i="3"/>
  <c r="K56" i="3"/>
  <c r="K29" i="3"/>
  <c r="K12" i="3"/>
  <c r="K35" i="3"/>
  <c r="K47" i="3"/>
  <c r="K32" i="3"/>
  <c r="K6" i="3"/>
  <c r="K41" i="3"/>
  <c r="K42" i="3"/>
  <c r="K46" i="3"/>
  <c r="K37" i="3"/>
  <c r="K49" i="3"/>
  <c r="K44" i="3"/>
  <c r="K55" i="3"/>
  <c r="K36" i="3"/>
  <c r="K53" i="3"/>
  <c r="K13" i="3"/>
  <c r="K40" i="3"/>
  <c r="K54" i="3"/>
  <c r="K50" i="3"/>
  <c r="K58" i="3"/>
  <c r="H33" i="11"/>
  <c r="L8" i="6"/>
  <c r="V6" i="2"/>
  <c r="M8" i="5"/>
  <c r="L18" i="11"/>
  <c r="H53" i="5"/>
  <c r="Q19" i="2"/>
  <c r="K9" i="5"/>
  <c r="J9" i="6"/>
  <c r="R7" i="2"/>
  <c r="J19" i="11"/>
  <c r="J11" i="5"/>
  <c r="J14" i="5"/>
  <c r="J53" i="5"/>
  <c r="I11" i="6"/>
  <c r="I21" i="11"/>
  <c r="I22" i="11"/>
  <c r="P9" i="2"/>
  <c r="K9" i="6"/>
  <c r="T7" i="2"/>
  <c r="L9" i="5"/>
  <c r="K19" i="11"/>
  <c r="I32" i="11"/>
  <c r="I33" i="11"/>
  <c r="P9" i="3"/>
  <c r="Q20" i="3"/>
  <c r="S18" i="2"/>
  <c r="W17" i="2"/>
  <c r="W17" i="3"/>
  <c r="Q20" i="2"/>
  <c r="J30" i="11"/>
  <c r="R7" i="3"/>
  <c r="V6" i="3"/>
  <c r="L29" i="11"/>
  <c r="K14" i="3"/>
  <c r="J31" i="11"/>
  <c r="R8" i="3"/>
  <c r="S19" i="3"/>
  <c r="P14" i="2"/>
  <c r="Q19" i="3"/>
  <c r="K10" i="6"/>
  <c r="L10" i="5"/>
  <c r="T8" i="2"/>
  <c r="K20" i="11"/>
  <c r="K11" i="5"/>
  <c r="J11" i="6"/>
  <c r="J21" i="11"/>
  <c r="R9" i="2"/>
  <c r="S20" i="2"/>
  <c r="J22" i="11"/>
  <c r="M8" i="6"/>
  <c r="N8" i="5"/>
  <c r="X6" i="2"/>
  <c r="M18" i="11"/>
  <c r="O8" i="5"/>
  <c r="I14" i="6"/>
  <c r="O6" i="3"/>
  <c r="O39" i="3"/>
  <c r="O44" i="3"/>
  <c r="O51" i="3"/>
  <c r="O48" i="3"/>
  <c r="O58" i="3"/>
  <c r="O9" i="3"/>
  <c r="O53" i="3"/>
  <c r="O10" i="3"/>
  <c r="O40" i="3"/>
  <c r="O35" i="3"/>
  <c r="O50" i="3"/>
  <c r="O34" i="3"/>
  <c r="O41" i="3"/>
  <c r="O49" i="3"/>
  <c r="O33" i="3"/>
  <c r="O11" i="3"/>
  <c r="N29" i="3"/>
  <c r="N58" i="3"/>
  <c r="O12" i="3"/>
  <c r="O38" i="3"/>
  <c r="O56" i="3"/>
  <c r="O54" i="3"/>
  <c r="O37" i="3"/>
  <c r="O13" i="3"/>
  <c r="O52" i="3"/>
  <c r="O29" i="3"/>
  <c r="O8" i="3"/>
  <c r="O32" i="3"/>
  <c r="O47" i="3"/>
  <c r="O28" i="3"/>
  <c r="O55" i="3"/>
  <c r="O25" i="3"/>
  <c r="O45" i="3"/>
  <c r="O42" i="3"/>
  <c r="O36" i="3"/>
  <c r="O7" i="3"/>
  <c r="O43" i="3"/>
  <c r="O46" i="3"/>
  <c r="O20" i="3"/>
  <c r="M50" i="4"/>
  <c r="N7" i="4"/>
  <c r="N15" i="4"/>
  <c r="M40" i="4"/>
  <c r="P14" i="3"/>
  <c r="O14" i="2"/>
  <c r="M25" i="3"/>
  <c r="M51" i="3"/>
  <c r="M39" i="3"/>
  <c r="M36" i="3"/>
  <c r="M48" i="3"/>
  <c r="M53" i="3"/>
  <c r="M28" i="3"/>
  <c r="M12" i="3"/>
  <c r="M33" i="3"/>
  <c r="M43" i="3"/>
  <c r="M32" i="3"/>
  <c r="M37" i="3"/>
  <c r="M6" i="3"/>
  <c r="M38" i="3"/>
  <c r="M50" i="3"/>
  <c r="M54" i="3"/>
  <c r="M34" i="3"/>
  <c r="M40" i="3"/>
  <c r="M46" i="3"/>
  <c r="M58" i="3"/>
  <c r="M42" i="3"/>
  <c r="M49" i="3"/>
  <c r="M13" i="3"/>
  <c r="M45" i="3"/>
  <c r="M8" i="3"/>
  <c r="M44" i="3"/>
  <c r="L29" i="3"/>
  <c r="L58" i="3"/>
  <c r="M56" i="3"/>
  <c r="M55" i="3"/>
  <c r="M7" i="3"/>
  <c r="M52" i="3"/>
  <c r="M35" i="3"/>
  <c r="M47" i="3"/>
  <c r="M41" i="3"/>
  <c r="M10" i="3"/>
  <c r="M9" i="3"/>
  <c r="M11" i="3"/>
  <c r="M29" i="3"/>
  <c r="M14" i="2"/>
  <c r="N8" i="6"/>
  <c r="Z6" i="2"/>
  <c r="AB6" i="2"/>
  <c r="N18" i="11"/>
  <c r="U19" i="2"/>
  <c r="K14" i="5"/>
  <c r="U18" i="2"/>
  <c r="U18" i="3"/>
  <c r="N40" i="4"/>
  <c r="N50" i="4"/>
  <c r="O7" i="4"/>
  <c r="O15" i="4"/>
  <c r="O14" i="3"/>
  <c r="M29" i="11"/>
  <c r="X6" i="3"/>
  <c r="O8" i="6"/>
  <c r="M10" i="5"/>
  <c r="L10" i="6"/>
  <c r="L20" i="11"/>
  <c r="V8" i="2"/>
  <c r="W19" i="2"/>
  <c r="R14" i="2"/>
  <c r="K30" i="11"/>
  <c r="T7" i="3"/>
  <c r="Q25" i="3"/>
  <c r="P29" i="3"/>
  <c r="P58" i="3"/>
  <c r="Q6" i="3"/>
  <c r="Q10" i="3"/>
  <c r="Q33" i="3"/>
  <c r="Q11" i="3"/>
  <c r="Q56" i="3"/>
  <c r="Q45" i="3"/>
  <c r="Q35" i="3"/>
  <c r="Q55" i="3"/>
  <c r="Q37" i="3"/>
  <c r="Q47" i="3"/>
  <c r="Q40" i="3"/>
  <c r="Q36" i="3"/>
  <c r="Q38" i="3"/>
  <c r="Q13" i="3"/>
  <c r="Q28" i="3"/>
  <c r="Q51" i="3"/>
  <c r="Q32" i="3"/>
  <c r="Q58" i="3"/>
  <c r="Q42" i="3"/>
  <c r="Q49" i="3"/>
  <c r="Q43" i="3"/>
  <c r="Q29" i="3"/>
  <c r="Q9" i="3"/>
  <c r="Q52" i="3"/>
  <c r="Q12" i="3"/>
  <c r="Q39" i="3"/>
  <c r="Q54" i="3"/>
  <c r="Q41" i="3"/>
  <c r="Q7" i="3"/>
  <c r="Q50" i="3"/>
  <c r="Q46" i="3"/>
  <c r="Q44" i="3"/>
  <c r="Q34" i="3"/>
  <c r="Q48" i="3"/>
  <c r="Q8" i="3"/>
  <c r="Q53" i="3"/>
  <c r="I53" i="6"/>
  <c r="R9" i="3"/>
  <c r="J32" i="11"/>
  <c r="J33" i="11"/>
  <c r="K31" i="11"/>
  <c r="T8" i="3"/>
  <c r="J14" i="6"/>
  <c r="J53" i="6"/>
  <c r="M14" i="3"/>
  <c r="Y17" i="2"/>
  <c r="Y17" i="3"/>
  <c r="L11" i="5"/>
  <c r="K11" i="6"/>
  <c r="K21" i="11"/>
  <c r="K22" i="11"/>
  <c r="T9" i="2"/>
  <c r="U20" i="2"/>
  <c r="Q25" i="2"/>
  <c r="Q11" i="2"/>
  <c r="Q13" i="2"/>
  <c r="Q42" i="2"/>
  <c r="Q36" i="2"/>
  <c r="Q28" i="2"/>
  <c r="Q39" i="2"/>
  <c r="Q43" i="2"/>
  <c r="Q35" i="2"/>
  <c r="Q46" i="2"/>
  <c r="Q34" i="2"/>
  <c r="Q41" i="2"/>
  <c r="Q6" i="2"/>
  <c r="Q52" i="2"/>
  <c r="Q32" i="2"/>
  <c r="Q53" i="2"/>
  <c r="Q56" i="2"/>
  <c r="Q33" i="2"/>
  <c r="Q47" i="2"/>
  <c r="Q48" i="2"/>
  <c r="P29" i="2"/>
  <c r="P58" i="2"/>
  <c r="Q37" i="2"/>
  <c r="Q55" i="2"/>
  <c r="Q45" i="2"/>
  <c r="Q8" i="2"/>
  <c r="Q58" i="2"/>
  <c r="Q50" i="2"/>
  <c r="Q29" i="2"/>
  <c r="Q7" i="2"/>
  <c r="Q12" i="2"/>
  <c r="Q40" i="2"/>
  <c r="Q54" i="2"/>
  <c r="Q38" i="2"/>
  <c r="Q10" i="2"/>
  <c r="Q9" i="2"/>
  <c r="Q49" i="2"/>
  <c r="Q51" i="2"/>
  <c r="Q44" i="2"/>
  <c r="S18" i="3"/>
  <c r="R14" i="3"/>
  <c r="L9" i="6"/>
  <c r="V7" i="2"/>
  <c r="M9" i="5"/>
  <c r="L19" i="11"/>
  <c r="L14" i="5"/>
  <c r="L53" i="5"/>
  <c r="AC17" i="2"/>
  <c r="L30" i="11"/>
  <c r="V7" i="3"/>
  <c r="T9" i="3"/>
  <c r="U20" i="3"/>
  <c r="K32" i="11"/>
  <c r="S20" i="3"/>
  <c r="T14" i="3"/>
  <c r="T14" i="2"/>
  <c r="N29" i="11"/>
  <c r="Z6" i="3"/>
  <c r="Q14" i="2"/>
  <c r="L11" i="6"/>
  <c r="M11" i="5"/>
  <c r="L21" i="11"/>
  <c r="L22" i="11"/>
  <c r="V9" i="2"/>
  <c r="W20" i="2"/>
  <c r="U19" i="3"/>
  <c r="K33" i="11"/>
  <c r="O18" i="11"/>
  <c r="W18" i="2"/>
  <c r="W18" i="3"/>
  <c r="V14" i="2"/>
  <c r="S54" i="3"/>
  <c r="S36" i="3"/>
  <c r="S44" i="3"/>
  <c r="S12" i="3"/>
  <c r="S40" i="3"/>
  <c r="S32" i="3"/>
  <c r="S58" i="3"/>
  <c r="S25" i="3"/>
  <c r="S11" i="3"/>
  <c r="S6" i="3"/>
  <c r="S46" i="3"/>
  <c r="S37" i="3"/>
  <c r="S38" i="3"/>
  <c r="S7" i="3"/>
  <c r="S42" i="3"/>
  <c r="S49" i="3"/>
  <c r="S35" i="3"/>
  <c r="S47" i="3"/>
  <c r="S33" i="3"/>
  <c r="S45" i="3"/>
  <c r="S13" i="3"/>
  <c r="S43" i="3"/>
  <c r="S48" i="3"/>
  <c r="S53" i="3"/>
  <c r="S56" i="3"/>
  <c r="S51" i="3"/>
  <c r="R29" i="3"/>
  <c r="R58" i="3"/>
  <c r="S55" i="3"/>
  <c r="S34" i="3"/>
  <c r="S39" i="3"/>
  <c r="S50" i="3"/>
  <c r="S28" i="3"/>
  <c r="S52" i="3"/>
  <c r="S41" i="3"/>
  <c r="S10" i="3"/>
  <c r="S8" i="3"/>
  <c r="S9" i="3"/>
  <c r="S29" i="3"/>
  <c r="M9" i="6"/>
  <c r="N9" i="5"/>
  <c r="X7" i="2"/>
  <c r="M19" i="11"/>
  <c r="M14" i="5"/>
  <c r="M53" i="5"/>
  <c r="S52" i="2"/>
  <c r="S49" i="2"/>
  <c r="S45" i="2"/>
  <c r="S9" i="2"/>
  <c r="S7" i="2"/>
  <c r="S32" i="2"/>
  <c r="S55" i="2"/>
  <c r="S48" i="2"/>
  <c r="S33" i="2"/>
  <c r="S39" i="2"/>
  <c r="S35" i="2"/>
  <c r="S42" i="2"/>
  <c r="S8" i="2"/>
  <c r="S43" i="2"/>
  <c r="S56" i="2"/>
  <c r="S28" i="2"/>
  <c r="S50" i="2"/>
  <c r="S40" i="2"/>
  <c r="S13" i="2"/>
  <c r="S38" i="2"/>
  <c r="S44" i="2"/>
  <c r="S10" i="2"/>
  <c r="S51" i="2"/>
  <c r="S47" i="2"/>
  <c r="S12" i="2"/>
  <c r="S11" i="2"/>
  <c r="S41" i="2"/>
  <c r="S34" i="2"/>
  <c r="S29" i="2"/>
  <c r="S25" i="2"/>
  <c r="S6" i="2"/>
  <c r="S14" i="2"/>
  <c r="S36" i="2"/>
  <c r="S46" i="2"/>
  <c r="R29" i="2"/>
  <c r="R58" i="2"/>
  <c r="S53" i="2"/>
  <c r="S37" i="2"/>
  <c r="S54" i="2"/>
  <c r="S58" i="2"/>
  <c r="V8" i="3"/>
  <c r="W19" i="3"/>
  <c r="L31" i="11"/>
  <c r="O40" i="4"/>
  <c r="O50" i="4"/>
  <c r="K53" i="5"/>
  <c r="AA17" i="2"/>
  <c r="Q14" i="3"/>
  <c r="K14" i="6"/>
  <c r="K53" i="6"/>
  <c r="M10" i="6"/>
  <c r="N10" i="5"/>
  <c r="M20" i="11"/>
  <c r="X8" i="2"/>
  <c r="Y19" i="2"/>
  <c r="O10" i="5"/>
  <c r="AB6" i="3"/>
  <c r="S14" i="3"/>
  <c r="AA17" i="3"/>
  <c r="Y18" i="2"/>
  <c r="Y18" i="3"/>
  <c r="O29" i="11"/>
  <c r="U25" i="3"/>
  <c r="U56" i="3"/>
  <c r="U53" i="3"/>
  <c r="U51" i="3"/>
  <c r="U50" i="3"/>
  <c r="U6" i="3"/>
  <c r="U41" i="3"/>
  <c r="U46" i="3"/>
  <c r="U49" i="3"/>
  <c r="U11" i="3"/>
  <c r="U48" i="3"/>
  <c r="U35" i="3"/>
  <c r="U32" i="3"/>
  <c r="U12" i="3"/>
  <c r="U28" i="3"/>
  <c r="U40" i="3"/>
  <c r="U34" i="3"/>
  <c r="U58" i="3"/>
  <c r="U33" i="3"/>
  <c r="U13" i="3"/>
  <c r="U52" i="3"/>
  <c r="U45" i="3"/>
  <c r="U38" i="3"/>
  <c r="U8" i="3"/>
  <c r="U9" i="3"/>
  <c r="U10" i="3"/>
  <c r="U54" i="3"/>
  <c r="U7" i="3"/>
  <c r="U47" i="3"/>
  <c r="U39" i="3"/>
  <c r="U43" i="3"/>
  <c r="U42" i="3"/>
  <c r="U55" i="3"/>
  <c r="U44" i="3"/>
  <c r="U37" i="3"/>
  <c r="T29" i="3"/>
  <c r="T58" i="3"/>
  <c r="U36" i="3"/>
  <c r="U29" i="3"/>
  <c r="M31" i="11"/>
  <c r="X8" i="3"/>
  <c r="Y19" i="3"/>
  <c r="AC17" i="3"/>
  <c r="C7" i="5"/>
  <c r="C15" i="5"/>
  <c r="C8" i="10"/>
  <c r="C16" i="10"/>
  <c r="C24" i="10"/>
  <c r="N9" i="6"/>
  <c r="N19" i="11"/>
  <c r="Z7" i="2"/>
  <c r="O9" i="5"/>
  <c r="AB7" i="2"/>
  <c r="M11" i="6"/>
  <c r="N11" i="5"/>
  <c r="X9" i="2"/>
  <c r="M21" i="11"/>
  <c r="M22" i="11"/>
  <c r="U25" i="2"/>
  <c r="U58" i="2"/>
  <c r="U10" i="2"/>
  <c r="U46" i="2"/>
  <c r="U43" i="2"/>
  <c r="U42" i="2"/>
  <c r="U39" i="2"/>
  <c r="U11" i="2"/>
  <c r="U33" i="2"/>
  <c r="U48" i="2"/>
  <c r="U29" i="2"/>
  <c r="T29" i="2"/>
  <c r="T58" i="2"/>
  <c r="U34" i="2"/>
  <c r="U54" i="2"/>
  <c r="U51" i="2"/>
  <c r="U52" i="2"/>
  <c r="U28" i="2"/>
  <c r="U44" i="2"/>
  <c r="U9" i="2"/>
  <c r="U6" i="2"/>
  <c r="U41" i="2"/>
  <c r="U35" i="2"/>
  <c r="U38" i="2"/>
  <c r="U32" i="2"/>
  <c r="U50" i="2"/>
  <c r="U40" i="2"/>
  <c r="U13" i="2"/>
  <c r="U37" i="2"/>
  <c r="U45" i="2"/>
  <c r="U8" i="2"/>
  <c r="U49" i="2"/>
  <c r="U12" i="2"/>
  <c r="U47" i="2"/>
  <c r="U56" i="2"/>
  <c r="U7" i="2"/>
  <c r="U36" i="2"/>
  <c r="U55" i="2"/>
  <c r="U53" i="2"/>
  <c r="N10" i="6"/>
  <c r="Z8" i="2"/>
  <c r="AA19" i="2"/>
  <c r="N20" i="11"/>
  <c r="O20" i="11"/>
  <c r="M30" i="11"/>
  <c r="X7" i="3"/>
  <c r="M14" i="6"/>
  <c r="M53" i="6"/>
  <c r="W40" i="2"/>
  <c r="W37" i="2"/>
  <c r="W54" i="2"/>
  <c r="W6" i="2"/>
  <c r="W55" i="2"/>
  <c r="W43" i="2"/>
  <c r="W8" i="2"/>
  <c r="W32" i="2"/>
  <c r="W25" i="2"/>
  <c r="W44" i="2"/>
  <c r="W7" i="2"/>
  <c r="W41" i="2"/>
  <c r="W9" i="2"/>
  <c r="W28" i="2"/>
  <c r="W51" i="2"/>
  <c r="W34" i="2"/>
  <c r="W10" i="2"/>
  <c r="W49" i="2"/>
  <c r="V29" i="2"/>
  <c r="V58" i="2"/>
  <c r="W48" i="2"/>
  <c r="W36" i="2"/>
  <c r="W45" i="2"/>
  <c r="W33" i="2"/>
  <c r="W52" i="2"/>
  <c r="W29" i="2"/>
  <c r="W56" i="2"/>
  <c r="W39" i="2"/>
  <c r="W46" i="2"/>
  <c r="W53" i="2"/>
  <c r="W38" i="2"/>
  <c r="W35" i="2"/>
  <c r="W50" i="2"/>
  <c r="W11" i="2"/>
  <c r="W58" i="2"/>
  <c r="W47" i="2"/>
  <c r="W12" i="2"/>
  <c r="W42" i="2"/>
  <c r="W13" i="2"/>
  <c r="O19" i="11"/>
  <c r="V9" i="3"/>
  <c r="L32" i="11"/>
  <c r="L33" i="11"/>
  <c r="L14" i="6"/>
  <c r="L53" i="6"/>
  <c r="U14" i="2"/>
  <c r="AC18" i="2"/>
  <c r="AA18" i="2"/>
  <c r="C40" i="5"/>
  <c r="C50" i="5"/>
  <c r="D7" i="5"/>
  <c r="D15" i="5"/>
  <c r="N31" i="11"/>
  <c r="O31" i="11"/>
  <c r="Z8" i="3"/>
  <c r="AA19" i="3"/>
  <c r="O10" i="6"/>
  <c r="Y20" i="2"/>
  <c r="N21" i="11"/>
  <c r="N22" i="11"/>
  <c r="O22" i="11"/>
  <c r="W20" i="3"/>
  <c r="W14" i="2"/>
  <c r="AB8" i="2"/>
  <c r="AC19" i="2"/>
  <c r="N11" i="6"/>
  <c r="Z9" i="2"/>
  <c r="AA20" i="2"/>
  <c r="O21" i="11"/>
  <c r="O11" i="5"/>
  <c r="N14" i="5"/>
  <c r="N30" i="11"/>
  <c r="Z7" i="3"/>
  <c r="O9" i="6"/>
  <c r="N14" i="6"/>
  <c r="U14" i="3"/>
  <c r="AB8" i="3"/>
  <c r="AC19" i="3"/>
  <c r="V14" i="3"/>
  <c r="M32" i="11"/>
  <c r="M33" i="11"/>
  <c r="X9" i="3"/>
  <c r="Y20" i="3"/>
  <c r="C42" i="10"/>
  <c r="C43" i="10"/>
  <c r="C44" i="10"/>
  <c r="C46" i="10"/>
  <c r="X14" i="2"/>
  <c r="AA18" i="3"/>
  <c r="AB9" i="2"/>
  <c r="AC20" i="2"/>
  <c r="Z14" i="2"/>
  <c r="Y55" i="2"/>
  <c r="Y37" i="2"/>
  <c r="Y54" i="2"/>
  <c r="Y34" i="2"/>
  <c r="Y45" i="2"/>
  <c r="Y11" i="2"/>
  <c r="Y10" i="2"/>
  <c r="Y32" i="2"/>
  <c r="Y53" i="2"/>
  <c r="Y29" i="2"/>
  <c r="Y25" i="2"/>
  <c r="Y39" i="2"/>
  <c r="Y12" i="2"/>
  <c r="X29" i="2"/>
  <c r="X58" i="2"/>
  <c r="Y49" i="2"/>
  <c r="Y50" i="2"/>
  <c r="Y41" i="2"/>
  <c r="Y47" i="2"/>
  <c r="Y6" i="2"/>
  <c r="Y44" i="2"/>
  <c r="Y56" i="2"/>
  <c r="Y35" i="2"/>
  <c r="Y13" i="2"/>
  <c r="Y9" i="2"/>
  <c r="Y33" i="2"/>
  <c r="Y36" i="2"/>
  <c r="Y40" i="2"/>
  <c r="Y48" i="2"/>
  <c r="Y28" i="2"/>
  <c r="Y42" i="2"/>
  <c r="Y52" i="2"/>
  <c r="Y46" i="2"/>
  <c r="Y58" i="2"/>
  <c r="Y51" i="2"/>
  <c r="Y7" i="2"/>
  <c r="Y38" i="2"/>
  <c r="Y43" i="2"/>
  <c r="Y8" i="2"/>
  <c r="O30" i="11"/>
  <c r="AB7" i="3"/>
  <c r="W8" i="3"/>
  <c r="W53" i="3"/>
  <c r="W45" i="3"/>
  <c r="W34" i="3"/>
  <c r="W35" i="3"/>
  <c r="W41" i="3"/>
  <c r="W54" i="3"/>
  <c r="W58" i="3"/>
  <c r="W6" i="3"/>
  <c r="W9" i="3"/>
  <c r="W28" i="3"/>
  <c r="W42" i="3"/>
  <c r="W49" i="3"/>
  <c r="W48" i="3"/>
  <c r="W43" i="3"/>
  <c r="W10" i="3"/>
  <c r="W7" i="3"/>
  <c r="W25" i="3"/>
  <c r="W32" i="3"/>
  <c r="W40" i="3"/>
  <c r="W36" i="3"/>
  <c r="W33" i="3"/>
  <c r="W52" i="3"/>
  <c r="W12" i="3"/>
  <c r="W46" i="3"/>
  <c r="W44" i="3"/>
  <c r="V29" i="3"/>
  <c r="V58" i="3"/>
  <c r="W56" i="3"/>
  <c r="W11" i="3"/>
  <c r="W55" i="3"/>
  <c r="W37" i="3"/>
  <c r="W51" i="3"/>
  <c r="W38" i="3"/>
  <c r="W13" i="3"/>
  <c r="W47" i="3"/>
  <c r="W39" i="3"/>
  <c r="W50" i="3"/>
  <c r="W29" i="3"/>
  <c r="N53" i="6"/>
  <c r="O53" i="6"/>
  <c r="O14" i="6"/>
  <c r="N53" i="5"/>
  <c r="O53" i="5"/>
  <c r="O14" i="5"/>
  <c r="Z9" i="3"/>
  <c r="N32" i="11"/>
  <c r="O32" i="11"/>
  <c r="O11" i="6"/>
  <c r="D40" i="5"/>
  <c r="D50" i="5"/>
  <c r="E7" i="5"/>
  <c r="E15" i="5"/>
  <c r="AB14" i="2"/>
  <c r="X14" i="3"/>
  <c r="E40" i="5"/>
  <c r="E50" i="5"/>
  <c r="F7" i="5"/>
  <c r="F15" i="5"/>
  <c r="AA20" i="3"/>
  <c r="AB9" i="3"/>
  <c r="AC20" i="3"/>
  <c r="N33" i="11"/>
  <c r="O33" i="11"/>
  <c r="AA52" i="2"/>
  <c r="AA8" i="2"/>
  <c r="AA54" i="2"/>
  <c r="AA48" i="2"/>
  <c r="AA41" i="2"/>
  <c r="AA7" i="2"/>
  <c r="AA45" i="2"/>
  <c r="AA47" i="2"/>
  <c r="AA25" i="2"/>
  <c r="AA33" i="2"/>
  <c r="Z29" i="2"/>
  <c r="Z58" i="2"/>
  <c r="AA39" i="2"/>
  <c r="AA51" i="2"/>
  <c r="AA32" i="2"/>
  <c r="AA42" i="2"/>
  <c r="AA43" i="2"/>
  <c r="AA34" i="2"/>
  <c r="AA56" i="2"/>
  <c r="AA37" i="2"/>
  <c r="AA35" i="2"/>
  <c r="AA13" i="2"/>
  <c r="AA6" i="2"/>
  <c r="AA50" i="2"/>
  <c r="AA11" i="2"/>
  <c r="AA12" i="2"/>
  <c r="AA28" i="2"/>
  <c r="AA9" i="2"/>
  <c r="AA58" i="2"/>
  <c r="AA10" i="2"/>
  <c r="AA46" i="2"/>
  <c r="AA36" i="2"/>
  <c r="AA44" i="2"/>
  <c r="AA53" i="2"/>
  <c r="AA40" i="2"/>
  <c r="AA49" i="2"/>
  <c r="AA38" i="2"/>
  <c r="AA55" i="2"/>
  <c r="AA29" i="2"/>
  <c r="Y14" i="2"/>
  <c r="Y58" i="3"/>
  <c r="Y52" i="3"/>
  <c r="Y28" i="3"/>
  <c r="Y43" i="3"/>
  <c r="Y46" i="3"/>
  <c r="Y48" i="3"/>
  <c r="Y25" i="3"/>
  <c r="Y44" i="3"/>
  <c r="Y49" i="3"/>
  <c r="Y34" i="3"/>
  <c r="Y45" i="3"/>
  <c r="Y8" i="3"/>
  <c r="Y36" i="3"/>
  <c r="Y41" i="3"/>
  <c r="Y55" i="3"/>
  <c r="Y39" i="3"/>
  <c r="Y38" i="3"/>
  <c r="Y42" i="3"/>
  <c r="X29" i="3"/>
  <c r="X58" i="3"/>
  <c r="Y54" i="3"/>
  <c r="Y13" i="3"/>
  <c r="Y11" i="3"/>
  <c r="Y51" i="3"/>
  <c r="Y47" i="3"/>
  <c r="Y7" i="3"/>
  <c r="Y6" i="3"/>
  <c r="Y50" i="3"/>
  <c r="Y37" i="3"/>
  <c r="Y9" i="3"/>
  <c r="Y32" i="3"/>
  <c r="Y10" i="3"/>
  <c r="Y35" i="3"/>
  <c r="Y53" i="3"/>
  <c r="Y33" i="3"/>
  <c r="Y56" i="3"/>
  <c r="Y40" i="3"/>
  <c r="Y12" i="3"/>
  <c r="Y29" i="3"/>
  <c r="W14" i="3"/>
  <c r="Z14" i="3"/>
  <c r="AC50" i="2"/>
  <c r="AC51" i="2"/>
  <c r="AB29" i="2"/>
  <c r="AB58" i="2"/>
  <c r="AC47" i="2"/>
  <c r="AC53" i="2"/>
  <c r="AC7" i="2"/>
  <c r="AC49" i="2"/>
  <c r="AC39" i="2"/>
  <c r="AC40" i="2"/>
  <c r="AC25" i="2"/>
  <c r="AC28" i="2"/>
  <c r="AC33" i="2"/>
  <c r="AC44" i="2"/>
  <c r="AC58" i="2"/>
  <c r="AC11" i="2"/>
  <c r="AC43" i="2"/>
  <c r="AC45" i="2"/>
  <c r="AC55" i="2"/>
  <c r="AC46" i="2"/>
  <c r="AC54" i="2"/>
  <c r="AC42" i="2"/>
  <c r="AC13" i="2"/>
  <c r="AC9" i="2"/>
  <c r="AC56" i="2"/>
  <c r="AC48" i="2"/>
  <c r="AC34" i="2"/>
  <c r="AC12" i="2"/>
  <c r="AC8" i="2"/>
  <c r="AC37" i="2"/>
  <c r="AC41" i="2"/>
  <c r="AC35" i="2"/>
  <c r="AC38" i="2"/>
  <c r="AC36" i="2"/>
  <c r="AC29" i="2"/>
  <c r="AC6" i="2"/>
  <c r="AC10" i="2"/>
  <c r="AC14" i="2"/>
  <c r="AC32" i="2"/>
  <c r="AC52" i="2"/>
  <c r="AC18" i="3"/>
  <c r="AB14" i="3"/>
  <c r="AC9" i="3"/>
  <c r="AC32" i="3"/>
  <c r="AC40" i="3"/>
  <c r="AC44" i="3"/>
  <c r="AC36" i="3"/>
  <c r="AC7" i="3"/>
  <c r="AC49" i="3"/>
  <c r="AC48" i="3"/>
  <c r="AC55" i="3"/>
  <c r="AC25" i="3"/>
  <c r="AC35" i="3"/>
  <c r="AC8" i="3"/>
  <c r="AC46" i="3"/>
  <c r="AC10" i="3"/>
  <c r="AC41" i="3"/>
  <c r="AC51" i="3"/>
  <c r="AC45" i="3"/>
  <c r="AC42" i="3"/>
  <c r="AC29" i="3"/>
  <c r="AC6" i="3"/>
  <c r="AC53" i="3"/>
  <c r="AC56" i="3"/>
  <c r="AC39" i="3"/>
  <c r="AC38" i="3"/>
  <c r="AC52" i="3"/>
  <c r="AC34" i="3"/>
  <c r="AC13" i="3"/>
  <c r="AC54" i="3"/>
  <c r="AC33" i="3"/>
  <c r="AC50" i="3"/>
  <c r="AC28" i="3"/>
  <c r="AB29" i="3"/>
  <c r="AB58" i="3"/>
  <c r="AC12" i="3"/>
  <c r="AC47" i="3"/>
  <c r="AC37" i="3"/>
  <c r="AC58" i="3"/>
  <c r="AC43" i="3"/>
  <c r="AC11" i="3"/>
  <c r="AA36" i="3"/>
  <c r="AA50" i="3"/>
  <c r="AA38" i="3"/>
  <c r="AA58" i="3"/>
  <c r="AA13" i="3"/>
  <c r="AA41" i="3"/>
  <c r="AA25" i="3"/>
  <c r="Z29" i="3"/>
  <c r="Z58" i="3"/>
  <c r="AA49" i="3"/>
  <c r="AA7" i="3"/>
  <c r="AA8" i="3"/>
  <c r="AA47" i="3"/>
  <c r="AA40" i="3"/>
  <c r="AA10" i="3"/>
  <c r="AA32" i="3"/>
  <c r="AA9" i="3"/>
  <c r="AA12" i="3"/>
  <c r="AA54" i="3"/>
  <c r="AA33" i="3"/>
  <c r="AA44" i="3"/>
  <c r="AA52" i="3"/>
  <c r="AA34" i="3"/>
  <c r="AA55" i="3"/>
  <c r="AA43" i="3"/>
  <c r="AA53" i="3"/>
  <c r="AA45" i="3"/>
  <c r="AA51" i="3"/>
  <c r="AA56" i="3"/>
  <c r="AA39" i="3"/>
  <c r="AA28" i="3"/>
  <c r="AA48" i="3"/>
  <c r="AA42" i="3"/>
  <c r="AA29" i="3"/>
  <c r="AA11" i="3"/>
  <c r="AA35" i="3"/>
  <c r="AA6" i="3"/>
  <c r="AA14" i="3"/>
  <c r="AA37" i="3"/>
  <c r="AA46" i="3"/>
  <c r="AA14" i="2"/>
  <c r="Y14" i="3"/>
  <c r="F40" i="5"/>
  <c r="F50" i="5"/>
  <c r="G7" i="5"/>
  <c r="G15" i="5"/>
  <c r="G40" i="5"/>
  <c r="G50" i="5"/>
  <c r="H7" i="5"/>
  <c r="H15" i="5"/>
  <c r="AC14" i="3"/>
  <c r="H40" i="5"/>
  <c r="H50" i="5"/>
  <c r="I7" i="5"/>
  <c r="I15" i="5"/>
  <c r="I40" i="5"/>
  <c r="I50" i="5"/>
  <c r="J7" i="5"/>
  <c r="J15" i="5"/>
  <c r="J40" i="5"/>
  <c r="J50" i="5"/>
  <c r="K7" i="5"/>
  <c r="K15" i="5"/>
  <c r="K40" i="5"/>
  <c r="K50" i="5"/>
  <c r="L7" i="5"/>
  <c r="L15" i="5"/>
  <c r="L40" i="5"/>
  <c r="L50" i="5"/>
  <c r="M7" i="5"/>
  <c r="M15" i="5"/>
  <c r="M40" i="5"/>
  <c r="M50" i="5"/>
  <c r="N7" i="5"/>
  <c r="N15" i="5"/>
  <c r="N50" i="5"/>
  <c r="N40" i="5"/>
  <c r="C7" i="6"/>
  <c r="C15" i="6"/>
  <c r="D8" i="10"/>
  <c r="D16" i="10"/>
  <c r="D24" i="10"/>
  <c r="C40" i="6"/>
  <c r="C50" i="6"/>
  <c r="D7" i="6"/>
  <c r="D15" i="6"/>
  <c r="D42" i="10"/>
  <c r="D43" i="10"/>
  <c r="D44" i="10"/>
  <c r="D46" i="10"/>
  <c r="D50" i="6"/>
  <c r="E7" i="6"/>
  <c r="E15" i="6"/>
  <c r="D40" i="6"/>
  <c r="E50" i="6"/>
  <c r="F7" i="6"/>
  <c r="F15" i="6"/>
  <c r="E40" i="6"/>
  <c r="F50" i="6"/>
  <c r="G7" i="6"/>
  <c r="G15" i="6"/>
  <c r="F40" i="6"/>
  <c r="G50" i="6"/>
  <c r="H7" i="6"/>
  <c r="H15" i="6"/>
  <c r="G40" i="6"/>
  <c r="H40" i="6"/>
  <c r="H50" i="6"/>
  <c r="I7" i="6"/>
  <c r="I15" i="6"/>
  <c r="I40" i="6"/>
  <c r="I50" i="6"/>
  <c r="J7" i="6"/>
  <c r="J15" i="6"/>
  <c r="J50" i="6"/>
  <c r="K7" i="6"/>
  <c r="K15" i="6"/>
  <c r="J40" i="6"/>
  <c r="K40" i="6"/>
  <c r="K50" i="6"/>
  <c r="L7" i="6"/>
  <c r="L15" i="6"/>
  <c r="L50" i="6"/>
  <c r="M7" i="6"/>
  <c r="M15" i="6"/>
  <c r="L40" i="6"/>
  <c r="M40" i="6"/>
  <c r="M50" i="6"/>
  <c r="N7" i="6"/>
  <c r="N15" i="6"/>
  <c r="N40" i="6"/>
  <c r="N50" i="6"/>
  <c r="E8" i="10"/>
  <c r="E16" i="10"/>
  <c r="E24" i="10"/>
  <c r="E42" i="10"/>
  <c r="E43" i="10"/>
  <c r="E44" i="10"/>
  <c r="E46"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andrea</author>
  </authors>
  <commentList>
    <comment ref="A4" authorId="0" shapeId="0" xr:uid="{00000000-0006-0000-0900-000001000000}">
      <text>
        <r>
          <rPr>
            <sz val="10"/>
            <color indexed="81"/>
            <rFont val="Arial"/>
            <family val="2"/>
          </rPr>
          <t>This template forecasts the break-even point and the sales volume level 
needed to achieve a profit goal. The break-even point is the sales volume that 
is sufficient to cover both fixed and variable costs. At the break-even point the 
company does not produce a profit or loss--it simply earns just enough revenue to 
cover all costs. 
When entering the variable cost data, keep in mind that it is per 
unit data while fixed costs are totals. If you want to know the level of sales need to 
achieve a particular profit, you can enter the target operating income for the 
period.</t>
        </r>
      </text>
    </comment>
    <comment ref="C7" authorId="1" shapeId="0" xr:uid="{00000000-0006-0000-0900-000002000000}">
      <text>
        <r>
          <rPr>
            <sz val="9"/>
            <color indexed="81"/>
            <rFont val="Tahoma"/>
            <family val="2"/>
          </rPr>
          <t xml:space="preserve">Average Monthly Cost of Purchases 2014
</t>
        </r>
      </text>
    </comment>
    <comment ref="C8" authorId="1" shapeId="0" xr:uid="{00000000-0006-0000-0900-000003000000}">
      <text>
        <r>
          <rPr>
            <sz val="9"/>
            <color indexed="81"/>
            <rFont val="Tahoma"/>
            <family val="2"/>
          </rPr>
          <t xml:space="preserve">Average Monthly Cost of Payroll + Payroll Tax 2014
</t>
        </r>
      </text>
    </comment>
    <comment ref="C9" authorId="1" shapeId="0" xr:uid="{00000000-0006-0000-0900-000004000000}">
      <text>
        <r>
          <rPr>
            <sz val="9"/>
            <color indexed="81"/>
            <rFont val="Tahoma"/>
            <family val="2"/>
          </rPr>
          <t xml:space="preserve">Average Cost of Utilities + Maintenance 2014
</t>
        </r>
      </text>
    </comment>
    <comment ref="C12" authorId="1" shapeId="0" xr:uid="{00000000-0006-0000-0900-000005000000}">
      <text>
        <r>
          <rPr>
            <sz val="9"/>
            <color indexed="81"/>
            <rFont val="Tahoma"/>
            <family val="2"/>
          </rPr>
          <t>Average Cost of Advertising 2014</t>
        </r>
      </text>
    </comment>
    <comment ref="C13" authorId="1" shapeId="0" xr:uid="{00000000-0006-0000-0900-000006000000}">
      <text>
        <r>
          <rPr>
            <sz val="9"/>
            <color indexed="81"/>
            <rFont val="Tahoma"/>
            <family val="2"/>
          </rPr>
          <t xml:space="preserve">Average Cost of Transportation 2014
</t>
        </r>
      </text>
    </comment>
    <comment ref="C16" authorId="1" shapeId="0" xr:uid="{00000000-0006-0000-0900-000007000000}">
      <text>
        <r>
          <rPr>
            <sz val="9"/>
            <color indexed="81"/>
            <rFont val="Tahoma"/>
            <family val="2"/>
          </rPr>
          <t xml:space="preserve">Average Cost of Office Supplies 2014
</t>
        </r>
      </text>
    </comment>
    <comment ref="B17" authorId="1" shapeId="0" xr:uid="{00000000-0006-0000-0900-000008000000}">
      <text>
        <r>
          <rPr>
            <sz val="9"/>
            <color indexed="81"/>
            <rFont val="Tahoma"/>
            <family val="2"/>
          </rPr>
          <t xml:space="preserve">Average Cost 2014:  Bank Fees, Accounting, Rent, Phone, Internet, Insurance, Loan Payment
</t>
        </r>
      </text>
    </comment>
    <comment ref="C17" authorId="1" shapeId="0" xr:uid="{00000000-0006-0000-0900-000009000000}">
      <text>
        <r>
          <rPr>
            <sz val="9"/>
            <color indexed="81"/>
            <rFont val="Tahoma"/>
            <family val="2"/>
          </rPr>
          <t>Average Cost of Merchandise 2014 (100 mug order, 1X a year)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3" authorId="0" shapeId="0" xr:uid="{00000000-0006-0000-0A00-000001000000}">
      <text>
        <r>
          <rPr>
            <sz val="10"/>
            <color indexed="81"/>
            <rFont val="Arial"/>
            <family val="2"/>
          </rPr>
          <t>This template projects the key financial figures for a company over five years. The
projections include abbreviated income and cash flow statements, and a balance 
sheet.
Enter the beginning year of the analysis into the cell provided. The other year 
headings will be calculated automatically. Please note that the entry cells for 
"Cash outflow" require negative numbers.</t>
        </r>
      </text>
    </comment>
  </commentList>
</comments>
</file>

<file path=xl/sharedStrings.xml><?xml version="1.0" encoding="utf-8"?>
<sst xmlns="http://schemas.openxmlformats.org/spreadsheetml/2006/main" count="586" uniqueCount="225">
  <si>
    <t>Bisous Bisous Pâtisserie</t>
  </si>
  <si>
    <t>Other</t>
  </si>
  <si>
    <t>Leasehold Improvements</t>
  </si>
  <si>
    <t>Advertising</t>
  </si>
  <si>
    <t>Signage</t>
  </si>
  <si>
    <t>Printing</t>
  </si>
  <si>
    <t>Other Expenses</t>
  </si>
  <si>
    <t>Licenses</t>
  </si>
  <si>
    <t>TWELVE MONTH PROFIT &amp; LOSS PROJECTION</t>
  </si>
  <si>
    <t>Fiscal Year Begins</t>
  </si>
  <si>
    <t xml:space="preserve"> IND. %</t>
  </si>
  <si>
    <t xml:space="preserve">  %</t>
  </si>
  <si>
    <t>YEARLY</t>
  </si>
  <si>
    <t xml:space="preserve">   %</t>
  </si>
  <si>
    <t>Revenue (Sales)</t>
  </si>
  <si>
    <t>Category 5</t>
  </si>
  <si>
    <t>Category 6</t>
  </si>
  <si>
    <t>Category 7</t>
  </si>
  <si>
    <t>Total Revenue (Sales)</t>
  </si>
  <si>
    <t>Cost of Sales</t>
  </si>
  <si>
    <t>European Imports Ltd</t>
  </si>
  <si>
    <t>Swiss Chalet</t>
  </si>
  <si>
    <t>Pacific Gourmet</t>
  </si>
  <si>
    <t>BRP Box Shop</t>
  </si>
  <si>
    <t>Carolina Retail Packaging</t>
  </si>
  <si>
    <t>Nashville Wraps</t>
  </si>
  <si>
    <t>Payroll Expenses</t>
  </si>
  <si>
    <t>Payroll Taxes</t>
  </si>
  <si>
    <t>Total Cost of Sales</t>
  </si>
  <si>
    <t>Gross Profit</t>
  </si>
  <si>
    <t>Expenses</t>
  </si>
  <si>
    <t>Salaries &amp; Wages</t>
  </si>
  <si>
    <t>Supplies (Office &amp; Operating)</t>
  </si>
  <si>
    <t>Repairs &amp; Maintenance</t>
  </si>
  <si>
    <t>Transportation</t>
  </si>
  <si>
    <t>Professional Fees</t>
  </si>
  <si>
    <t>Creative Service Fees</t>
  </si>
  <si>
    <t>Rent</t>
  </si>
  <si>
    <t>Telephone</t>
  </si>
  <si>
    <t>Internet</t>
  </si>
  <si>
    <t>Utilities</t>
  </si>
  <si>
    <t>Insurance</t>
  </si>
  <si>
    <t>Taxes (Real Estate, etc.)</t>
  </si>
  <si>
    <t>Interest</t>
  </si>
  <si>
    <t>Depreciation</t>
  </si>
  <si>
    <t>Research</t>
  </si>
  <si>
    <t>Other expenses (Logo Mugs)</t>
  </si>
  <si>
    <t>Misc. (unspecified)</t>
  </si>
  <si>
    <t>Total Expenses</t>
  </si>
  <si>
    <t>Net Profit</t>
  </si>
  <si>
    <t>Fixed Costs</t>
  </si>
  <si>
    <t>Variable Costs</t>
  </si>
  <si>
    <t>Production costs</t>
  </si>
  <si>
    <t xml:space="preserve">   Direct materials</t>
  </si>
  <si>
    <t xml:space="preserve">   Direct labor</t>
  </si>
  <si>
    <t xml:space="preserve">   Indirect production costs</t>
  </si>
  <si>
    <t>Selling expenses</t>
  </si>
  <si>
    <t xml:space="preserve">   Sales salaries &amp; commissions</t>
  </si>
  <si>
    <t xml:space="preserve">   Advertising</t>
  </si>
  <si>
    <t xml:space="preserve">   Miscellaneous selling expense</t>
  </si>
  <si>
    <t>General expenses</t>
  </si>
  <si>
    <t xml:space="preserve">   Office salaries</t>
  </si>
  <si>
    <t xml:space="preserve">   Supplies</t>
  </si>
  <si>
    <t xml:space="preserve">   Miscellaneous general expense</t>
  </si>
  <si>
    <t>TOTAL</t>
  </si>
  <si>
    <t>Sales and Income data</t>
  </si>
  <si>
    <t xml:space="preserve">  Selling price per unit</t>
  </si>
  <si>
    <t xml:space="preserve">  Expected unit sales</t>
  </si>
  <si>
    <t xml:space="preserve">  Target operating income for the period</t>
  </si>
  <si>
    <t>Results</t>
  </si>
  <si>
    <t xml:space="preserve">  Contribution margin per unit </t>
  </si>
  <si>
    <t xml:space="preserve">  Unit sales at break-even point </t>
  </si>
  <si>
    <t xml:space="preserve">  Dollar sales at break-even point</t>
  </si>
  <si>
    <t xml:space="preserve">  Dollar sales at expected level</t>
  </si>
  <si>
    <t xml:space="preserve">  Expected operating income</t>
  </si>
  <si>
    <t xml:space="preserve">  Unit sales at target operating income</t>
  </si>
  <si>
    <t xml:space="preserve">  Dollar sales at target operating income</t>
  </si>
  <si>
    <t>ASSETS</t>
  </si>
  <si>
    <t>Current Assets</t>
  </si>
  <si>
    <t>Cash</t>
  </si>
  <si>
    <t>Inventory</t>
  </si>
  <si>
    <t>Prepaid expenses</t>
  </si>
  <si>
    <t>Total Current Assets</t>
  </si>
  <si>
    <t>Fixed Assets</t>
  </si>
  <si>
    <t>Equipment (net)</t>
  </si>
  <si>
    <t>Total Net Fixed Assets</t>
  </si>
  <si>
    <t>TOTAL ASSETS</t>
  </si>
  <si>
    <t>LIABILITIES</t>
  </si>
  <si>
    <t>Current Liabilities</t>
  </si>
  <si>
    <t>Accounts payable</t>
  </si>
  <si>
    <t>Short-term notes</t>
  </si>
  <si>
    <t>Accruals &amp; other payables</t>
  </si>
  <si>
    <t>Total Current Liabilities</t>
  </si>
  <si>
    <t>Property Lease</t>
  </si>
  <si>
    <t>Other long-term liabilities</t>
  </si>
  <si>
    <t>Total Long-term Liabilities</t>
  </si>
  <si>
    <t>Shareholder's Equity</t>
  </si>
  <si>
    <t>Capital stock</t>
  </si>
  <si>
    <t>Retained earnings</t>
  </si>
  <si>
    <t>Total Shareholders' Equity</t>
  </si>
  <si>
    <t>TOTAL LIABILITIES &amp; EQUITY</t>
  </si>
  <si>
    <t>Five Year Projections</t>
  </si>
  <si>
    <t>Income Statement</t>
  </si>
  <si>
    <t>Net sales</t>
  </si>
  <si>
    <t>Cost of goods sold</t>
  </si>
  <si>
    <t>Net Operating Income</t>
  </si>
  <si>
    <t>Operating expenses</t>
  </si>
  <si>
    <t>Net Income</t>
  </si>
  <si>
    <t>Cash Flow Statement</t>
  </si>
  <si>
    <t>Beginning balance</t>
  </si>
  <si>
    <t>Cash inflow</t>
  </si>
  <si>
    <t>Cash outflow</t>
  </si>
  <si>
    <t>Ending Cash Balance</t>
  </si>
  <si>
    <t>Balance Sheet</t>
  </si>
  <si>
    <t>Accounts receivable</t>
  </si>
  <si>
    <t>Fixed assets</t>
  </si>
  <si>
    <t>Total Assets</t>
  </si>
  <si>
    <t>Accrued &amp; other liabilities</t>
  </si>
  <si>
    <t>Long-term debt</t>
  </si>
  <si>
    <t>Shareholders' equity</t>
  </si>
  <si>
    <t>Total Liabilities and Equity</t>
  </si>
  <si>
    <t>CASH RECEIVED</t>
  </si>
  <si>
    <t>JANUARY</t>
  </si>
  <si>
    <t>FEBRUARY</t>
  </si>
  <si>
    <t>MARCH</t>
  </si>
  <si>
    <t>APRIL</t>
  </si>
  <si>
    <t>MAY</t>
  </si>
  <si>
    <t>JUNE</t>
  </si>
  <si>
    <t>JULY</t>
  </si>
  <si>
    <t>AUGUST</t>
  </si>
  <si>
    <t>SEPTEMBER</t>
  </si>
  <si>
    <t>OCTOBER</t>
  </si>
  <si>
    <t>NOVEMBER</t>
  </si>
  <si>
    <t>DECEMBER</t>
  </si>
  <si>
    <t>YTD</t>
  </si>
  <si>
    <t>Beginning Cash Balance</t>
  </si>
  <si>
    <t>Collections</t>
  </si>
  <si>
    <t>Loans</t>
  </si>
  <si>
    <t>Total Cash Receipts</t>
  </si>
  <si>
    <t>Total Cash Available</t>
  </si>
  <si>
    <t>OPERATING EXPENSE</t>
  </si>
  <si>
    <t>Purchases</t>
  </si>
  <si>
    <t>Repairs and Maintenance</t>
  </si>
  <si>
    <t>Advertising &amp; Merchandise</t>
  </si>
  <si>
    <t>Legal &amp; Accounting Fees</t>
  </si>
  <si>
    <t>Taxes (Real estate, etc)</t>
  </si>
  <si>
    <t>Total Operating Expense</t>
  </si>
  <si>
    <t>Balance Before Financing</t>
  </si>
  <si>
    <t>CAPITAL &amp; FINANCE EXPENSE</t>
  </si>
  <si>
    <t>Loan Principal Paid</t>
  </si>
  <si>
    <t>Loan Interest Paid</t>
  </si>
  <si>
    <t>Capital Purchases</t>
  </si>
  <si>
    <t>Other Startup (Building Cost)</t>
  </si>
  <si>
    <t>Reserve/Escrow</t>
  </si>
  <si>
    <t>Owner's Withdrawal</t>
  </si>
  <si>
    <t>Total Cap &amp; Fin Expense</t>
  </si>
  <si>
    <t>End Balance</t>
  </si>
  <si>
    <t>NON CASH FLOW OPERATING INFORMATION</t>
  </si>
  <si>
    <t>Sales Volume</t>
  </si>
  <si>
    <t>Accounts Receivable</t>
  </si>
  <si>
    <t>Bad Debt</t>
  </si>
  <si>
    <t>Accounts Payable</t>
  </si>
  <si>
    <t>Other Startup</t>
  </si>
  <si>
    <t xml:space="preserve">% </t>
  </si>
  <si>
    <t>Outside Services (Fees)</t>
  </si>
  <si>
    <t>Food Vendors</t>
  </si>
  <si>
    <t>Non Food Vendors</t>
  </si>
  <si>
    <t>BALANCE</t>
  </si>
  <si>
    <t>Weighted Average Wholesale Pastry</t>
  </si>
  <si>
    <t>Weighted Average Retail Pastry</t>
  </si>
  <si>
    <t>Weighted Average Beverages</t>
  </si>
  <si>
    <t>Weighted Average Merchandise</t>
  </si>
  <si>
    <t>44% of $3.22</t>
  </si>
  <si>
    <t>26% of $3.62</t>
  </si>
  <si>
    <t>28% of $3.37</t>
  </si>
  <si>
    <t>1% of 16</t>
  </si>
  <si>
    <t>Accrued Tax Payable</t>
  </si>
  <si>
    <t>Long Term Notes</t>
  </si>
  <si>
    <t>Short Term Notes</t>
  </si>
  <si>
    <t>Net Accounts Receivable</t>
  </si>
  <si>
    <t>Temporary Investment</t>
  </si>
  <si>
    <t>Prepaid Expenses</t>
  </si>
  <si>
    <t>Long Term Liabilities</t>
  </si>
  <si>
    <t>Long Term Investments</t>
  </si>
  <si>
    <t>Furniture &amp; Fixtures</t>
  </si>
  <si>
    <t>Food Inventory</t>
  </si>
  <si>
    <t>Non-Food Inventory</t>
  </si>
  <si>
    <t>Petty Cash</t>
  </si>
  <si>
    <t xml:space="preserve">  Average Monthly Sales</t>
  </si>
  <si>
    <t>PROJECTED SALES</t>
  </si>
  <si>
    <t>Total Sales</t>
  </si>
  <si>
    <t>SALES FORECAST</t>
  </si>
  <si>
    <t>YEARLY CASH FLOW PROJECTION</t>
  </si>
  <si>
    <t>BALANCE SHEET</t>
  </si>
  <si>
    <t>BREAK EVEN ANALYSIS</t>
  </si>
  <si>
    <t xml:space="preserve">Sales Tax Accrued </t>
  </si>
  <si>
    <t xml:space="preserve"> </t>
  </si>
  <si>
    <t>START-UP</t>
  </si>
  <si>
    <t>Business Name</t>
  </si>
  <si>
    <t>60% pay $10</t>
  </si>
  <si>
    <t>20% pay $5</t>
  </si>
  <si>
    <t>20% pay $20</t>
  </si>
  <si>
    <t>Marketing</t>
  </si>
  <si>
    <t>Materials, services or products offered by providers to SBDC clients are available as a resource for you to locate professionals who can assist you with business concerns.  Making these sources available to you does not imply or constitute a recommendation or endorsement by the SBDC, but is only intended to be a convenience for you.  You must perform your “due diligence” by interviewing the individuals or companies to determine if they meet your needs.  If you do retain their services, be sure to obtain your agreement in writing:  who is responsible for what; what work is to be performed; what is not included; what is the cost.</t>
  </si>
  <si>
    <t>Year 1</t>
  </si>
  <si>
    <t>Year 2</t>
  </si>
  <si>
    <t>Year 3</t>
  </si>
  <si>
    <t>Yeat 1 - Year 3</t>
  </si>
  <si>
    <t>Dec 31, Year 1</t>
  </si>
  <si>
    <t>Dec 31, Year 2</t>
  </si>
  <si>
    <t>Dec 31, Year 3</t>
  </si>
  <si>
    <t>Jan</t>
  </si>
  <si>
    <t>Feb</t>
  </si>
  <si>
    <t>Mar</t>
  </si>
  <si>
    <t>Apr</t>
  </si>
  <si>
    <t>May</t>
  </si>
  <si>
    <t>Jun</t>
  </si>
  <si>
    <t>July</t>
  </si>
  <si>
    <t>Aug</t>
  </si>
  <si>
    <t>Sept</t>
  </si>
  <si>
    <t>Oct</t>
  </si>
  <si>
    <t>Nov</t>
  </si>
  <si>
    <t>Dec</t>
  </si>
  <si>
    <t>The Navarro SBDC at Navarro College is a member of the North Texas SBDC Network. Funded in part through a cooperative agreement with the U.S. Small Business Administration (SBA). Hosted by the Dallas County Community College District and nationally accredited by the Association of SBDCs. All opinions, conclusions, or recommendations expressed are those of the authors and do not necessarily reflect the views of the SBA. It is the policy of the Dallas County Community College District and Collin College that all persons have equal opportunity and access to its educational programs, services, activities, and facilities without regard to race, religion, color, sex, age, national origin, or ancestry, marital status, parental status, sexual orientation, disability or status as a veteran.</t>
  </si>
  <si>
    <t>Navarro SBDC Financial Templates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</si>
</sst>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_);[Red]\(&quot;$&quot;#,##0\)"/>
    <numFmt numFmtId="7" formatCode="&quot;$&quot;#,##0.00_);\(&quot;$&quot;#,##0.00\)"/>
    <numFmt numFmtId="164" formatCode="[$-409]mmm\-yy;@"/>
    <numFmt numFmtId="165" formatCode="0.0"/>
    <numFmt numFmtId="166" formatCode="&quot;$&quot;#,##0.00"/>
    <numFmt numFmtId="167" formatCode="0_)"/>
    <numFmt numFmtId="168" formatCode="m/d"/>
    <numFmt numFmtId="169" formatCode="&quot;$&quot;#,##0"/>
    <numFmt numFmtId="170" formatCode="yyyy"/>
    <numFmt numFmtId="171" formatCode="0_);[Red]\(0\)"/>
  </numFmts>
  <fonts count="34" x14ac:knownFonts="1">
    <font>
      <sz val="10"/>
      <color theme="1"/>
      <name val="Arial"/>
      <family val="2"/>
    </font>
    <font>
      <b/>
      <sz val="10"/>
      <color theme="0"/>
      <name val="Arial"/>
      <family val="2"/>
    </font>
    <font>
      <b/>
      <sz val="10"/>
      <name val="Arial"/>
      <family val="2"/>
    </font>
    <font>
      <sz val="10"/>
      <name val="Arial"/>
      <family val="2"/>
    </font>
    <font>
      <sz val="9"/>
      <color indexed="81"/>
      <name val="Tahoma"/>
      <family val="2"/>
    </font>
    <font>
      <b/>
      <sz val="9"/>
      <name val="Arial"/>
      <family val="2"/>
    </font>
    <font>
      <sz val="9"/>
      <name val="Arial"/>
      <family val="2"/>
    </font>
    <font>
      <sz val="8"/>
      <name val="Arial"/>
      <family val="2"/>
    </font>
    <font>
      <sz val="7"/>
      <name val="Arial"/>
      <family val="2"/>
    </font>
    <font>
      <b/>
      <sz val="26"/>
      <name val="Arial"/>
      <family val="2"/>
    </font>
    <font>
      <b/>
      <sz val="18"/>
      <name val="Arial"/>
      <family val="2"/>
    </font>
    <font>
      <b/>
      <sz val="10"/>
      <color indexed="8"/>
      <name val="Arial"/>
      <family val="2"/>
    </font>
    <font>
      <sz val="10"/>
      <color indexed="18"/>
      <name val="Arial"/>
      <family val="2"/>
    </font>
    <font>
      <sz val="10"/>
      <color indexed="8"/>
      <name val="Arial"/>
      <family val="2"/>
    </font>
    <font>
      <sz val="12"/>
      <color indexed="8"/>
      <name val="Arial"/>
      <family val="2"/>
    </font>
    <font>
      <b/>
      <sz val="12"/>
      <color indexed="8"/>
      <name val="Arial"/>
      <family val="2"/>
    </font>
    <font>
      <u/>
      <sz val="10"/>
      <color indexed="8"/>
      <name val="Arial"/>
      <family val="2"/>
    </font>
    <font>
      <sz val="10"/>
      <color indexed="81"/>
      <name val="Arial"/>
      <family val="2"/>
    </font>
    <font>
      <b/>
      <sz val="14"/>
      <name val="Arial"/>
      <family val="2"/>
    </font>
    <font>
      <b/>
      <sz val="12"/>
      <name val="Arial"/>
      <family val="2"/>
    </font>
    <font>
      <sz val="12"/>
      <name val="Arial"/>
      <family val="2"/>
    </font>
    <font>
      <b/>
      <i/>
      <sz val="12"/>
      <name val="Arial"/>
      <family val="2"/>
    </font>
    <font>
      <u/>
      <sz val="10"/>
      <color indexed="12"/>
      <name val="Arial"/>
      <family val="2"/>
    </font>
    <font>
      <u/>
      <sz val="12"/>
      <color indexed="12"/>
      <name val="Arial"/>
      <family val="2"/>
    </font>
    <font>
      <b/>
      <sz val="14"/>
      <color indexed="8"/>
      <name val="Arial"/>
      <family val="2"/>
    </font>
    <font>
      <b/>
      <sz val="11"/>
      <color theme="3" tint="0.59999389629810485"/>
      <name val="Arial"/>
      <family val="2"/>
    </font>
    <font>
      <b/>
      <sz val="9"/>
      <color theme="0"/>
      <name val="Arial"/>
      <family val="2"/>
    </font>
    <font>
      <sz val="9"/>
      <color theme="0"/>
      <name val="Arial"/>
      <family val="2"/>
    </font>
    <font>
      <sz val="8"/>
      <color theme="0"/>
      <name val="Arial"/>
      <family val="2"/>
    </font>
    <font>
      <sz val="14"/>
      <name val="Arial"/>
      <family val="2"/>
    </font>
    <font>
      <u/>
      <sz val="10"/>
      <color theme="11"/>
      <name val="Arial"/>
      <family val="2"/>
    </font>
    <font>
      <sz val="11"/>
      <name val="Calibri"/>
      <family val="2"/>
    </font>
    <font>
      <sz val="12"/>
      <name val="Calibri"/>
      <family val="2"/>
    </font>
    <font>
      <b/>
      <sz val="26"/>
      <color theme="1"/>
      <name val="Arial"/>
      <family val="2"/>
    </font>
  </fonts>
  <fills count="21">
    <fill>
      <patternFill patternType="none"/>
    </fill>
    <fill>
      <patternFill patternType="gray125"/>
    </fill>
    <fill>
      <patternFill patternType="solid">
        <fgColor theme="3" tint="0.59999389629810485"/>
        <bgColor indexed="64"/>
      </patternFill>
    </fill>
    <fill>
      <patternFill patternType="solid">
        <fgColor theme="0"/>
        <bgColor indexed="64"/>
      </patternFill>
    </fill>
    <fill>
      <patternFill patternType="solid">
        <fgColor theme="0" tint="-0.14999847407452621"/>
        <bgColor indexed="64"/>
      </patternFill>
    </fill>
    <fill>
      <patternFill patternType="solid">
        <fgColor indexed="41"/>
        <bgColor indexed="64"/>
      </patternFill>
    </fill>
    <fill>
      <patternFill patternType="solid">
        <fgColor indexed="46"/>
        <bgColor indexed="64"/>
      </patternFill>
    </fill>
    <fill>
      <patternFill patternType="solid">
        <fgColor indexed="9"/>
        <bgColor indexed="64"/>
      </patternFill>
    </fill>
    <fill>
      <patternFill patternType="solid">
        <fgColor theme="3" tint="0.59999389629810485"/>
        <bgColor indexed="9"/>
      </patternFill>
    </fill>
    <fill>
      <patternFill patternType="solid">
        <fgColor theme="0"/>
        <bgColor indexed="9"/>
      </patternFill>
    </fill>
    <fill>
      <patternFill patternType="solid">
        <fgColor indexed="9"/>
        <bgColor indexed="9"/>
      </patternFill>
    </fill>
    <fill>
      <patternFill patternType="solid">
        <fgColor theme="0" tint="-0.14999847407452621"/>
        <bgColor indexed="9"/>
      </patternFill>
    </fill>
    <fill>
      <patternFill patternType="solid">
        <fgColor theme="0"/>
        <bgColor indexed="26"/>
      </patternFill>
    </fill>
    <fill>
      <patternFill patternType="solid">
        <fgColor indexed="9"/>
        <bgColor indexed="26"/>
      </patternFill>
    </fill>
    <fill>
      <patternFill patternType="solid">
        <fgColor theme="0" tint="-0.249977111117893"/>
        <bgColor indexed="9"/>
      </patternFill>
    </fill>
    <fill>
      <patternFill patternType="solid">
        <fgColor theme="1"/>
        <bgColor indexed="26"/>
      </patternFill>
    </fill>
    <fill>
      <patternFill patternType="solid">
        <fgColor theme="1"/>
        <bgColor indexed="9"/>
      </patternFill>
    </fill>
    <fill>
      <patternFill patternType="solid">
        <fgColor theme="0" tint="-0.14999847407452621"/>
        <bgColor indexed="26"/>
      </patternFill>
    </fill>
    <fill>
      <patternFill patternType="solid">
        <fgColor theme="1"/>
        <bgColor indexed="64"/>
      </patternFill>
    </fill>
    <fill>
      <patternFill patternType="solid">
        <fgColor rgb="FFFFFF00"/>
        <bgColor indexed="64"/>
      </patternFill>
    </fill>
    <fill>
      <patternFill patternType="solid">
        <fgColor rgb="FFFFFF00"/>
        <bgColor indexed="9"/>
      </patternFill>
    </fill>
  </fills>
  <borders count="4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right style="thin">
        <color auto="1"/>
      </right>
      <top/>
      <bottom style="thin">
        <color auto="1"/>
      </bottom>
      <diagonal/>
    </border>
    <border>
      <left/>
      <right style="thin">
        <color auto="1"/>
      </right>
      <top style="thin">
        <color auto="1"/>
      </top>
      <bottom/>
      <diagonal/>
    </border>
    <border>
      <left style="thin">
        <color auto="1"/>
      </left>
      <right/>
      <top style="double">
        <color auto="1"/>
      </top>
      <bottom style="medium">
        <color auto="1"/>
      </bottom>
      <diagonal/>
    </border>
    <border>
      <left/>
      <right style="thin">
        <color auto="1"/>
      </right>
      <top style="double">
        <color auto="1"/>
      </top>
      <bottom style="medium">
        <color auto="1"/>
      </bottom>
      <diagonal/>
    </border>
    <border>
      <left style="thin">
        <color auto="1"/>
      </left>
      <right style="thin">
        <color auto="1"/>
      </right>
      <top style="double">
        <color auto="1"/>
      </top>
      <bottom style="medium">
        <color auto="1"/>
      </bottom>
      <diagonal/>
    </border>
    <border>
      <left style="thin">
        <color auto="1"/>
      </left>
      <right/>
      <top/>
      <bottom style="thin">
        <color auto="1"/>
      </bottom>
      <diagonal/>
    </border>
    <border>
      <left style="thin">
        <color auto="1"/>
      </left>
      <right/>
      <top style="double">
        <color auto="1"/>
      </top>
      <bottom/>
      <diagonal/>
    </border>
    <border>
      <left/>
      <right style="thin">
        <color auto="1"/>
      </right>
      <top style="double">
        <color auto="1"/>
      </top>
      <bottom/>
      <diagonal/>
    </border>
    <border>
      <left style="thin">
        <color auto="1"/>
      </left>
      <right/>
      <top style="double">
        <color auto="1"/>
      </top>
      <bottom style="double">
        <color auto="1"/>
      </bottom>
      <diagonal/>
    </border>
    <border>
      <left/>
      <right style="thin">
        <color auto="1"/>
      </right>
      <top style="double">
        <color auto="1"/>
      </top>
      <bottom style="double">
        <color auto="1"/>
      </bottom>
      <diagonal/>
    </border>
    <border>
      <left style="thin">
        <color auto="1"/>
      </left>
      <right style="thin">
        <color auto="1"/>
      </right>
      <top style="double">
        <color auto="1"/>
      </top>
      <bottom style="double">
        <color auto="1"/>
      </bottom>
      <diagonal/>
    </border>
    <border>
      <left/>
      <right style="thin">
        <color auto="1"/>
      </right>
      <top/>
      <bottom/>
      <diagonal/>
    </border>
    <border>
      <left style="thin">
        <color indexed="8"/>
      </left>
      <right/>
      <top style="double">
        <color indexed="8"/>
      </top>
      <bottom/>
      <diagonal/>
    </border>
    <border>
      <left style="thin">
        <color indexed="8"/>
      </left>
      <right style="thin">
        <color indexed="8"/>
      </right>
      <top style="double">
        <color indexed="8"/>
      </top>
      <bottom/>
      <diagonal/>
    </border>
    <border>
      <left style="thin">
        <color indexed="8"/>
      </left>
      <right style="thin">
        <color indexed="8"/>
      </right>
      <top style="double">
        <color indexed="8"/>
      </top>
      <bottom style="double">
        <color indexed="8"/>
      </bottom>
      <diagonal/>
    </border>
    <border>
      <left style="thin">
        <color indexed="8"/>
      </left>
      <right/>
      <top style="double">
        <color indexed="8"/>
      </top>
      <bottom style="medium">
        <color indexed="8"/>
      </bottom>
      <diagonal/>
    </border>
    <border>
      <left style="thin">
        <color indexed="8"/>
      </left>
      <right style="thin">
        <color indexed="8"/>
      </right>
      <top style="double">
        <color indexed="8"/>
      </top>
      <bottom style="medium">
        <color indexed="8"/>
      </bottom>
      <diagonal/>
    </border>
    <border>
      <left style="thin">
        <color indexed="8"/>
      </left>
      <right/>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bottom style="double">
        <color indexed="8"/>
      </bottom>
      <diagonal/>
    </border>
    <border>
      <left style="thin">
        <color indexed="8"/>
      </left>
      <right/>
      <top style="medium">
        <color indexed="8"/>
      </top>
      <bottom style="double">
        <color indexed="8"/>
      </bottom>
      <diagonal/>
    </border>
    <border>
      <left style="thin">
        <color indexed="8"/>
      </left>
      <right style="thin">
        <color indexed="8"/>
      </right>
      <top style="medium">
        <color indexed="8"/>
      </top>
      <bottom style="double">
        <color indexed="8"/>
      </bottom>
      <diagonal/>
    </border>
    <border>
      <left style="thin">
        <color indexed="8"/>
      </left>
      <right/>
      <top style="medium">
        <color indexed="8"/>
      </top>
      <bottom/>
      <diagonal/>
    </border>
    <border>
      <left style="thin">
        <color auto="1"/>
      </left>
      <right style="thin">
        <color auto="1"/>
      </right>
      <top style="thin">
        <color auto="1"/>
      </top>
      <bottom style="double">
        <color auto="1"/>
      </bottom>
      <diagonal/>
    </border>
    <border>
      <left style="thin">
        <color indexed="8"/>
      </left>
      <right/>
      <top style="double">
        <color indexed="8"/>
      </top>
      <bottom style="double">
        <color indexed="8"/>
      </bottom>
      <diagonal/>
    </border>
    <border>
      <left style="thin">
        <color indexed="8"/>
      </left>
      <right/>
      <top/>
      <bottom style="medium">
        <color indexed="8"/>
      </bottom>
      <diagonal/>
    </border>
    <border>
      <left style="thin">
        <color indexed="8"/>
      </left>
      <right style="thin">
        <color indexed="8"/>
      </right>
      <top/>
      <bottom style="medium">
        <color indexed="8"/>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double">
        <color indexed="8"/>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s>
  <cellStyleXfs count="19">
    <xf numFmtId="0" fontId="0" fillId="0" borderId="0"/>
    <xf numFmtId="0" fontId="22" fillId="0" borderId="0" applyNumberFormat="0" applyFill="0" applyBorder="0" applyAlignment="0" applyProtection="0">
      <alignment vertical="top"/>
      <protection locked="0"/>
    </xf>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cellStyleXfs>
  <cellXfs count="283">
    <xf numFmtId="0" fontId="0" fillId="0" borderId="0" xfId="0"/>
    <xf numFmtId="3" fontId="3" fillId="0" borderId="0" xfId="0" applyNumberFormat="1" applyFont="1" applyAlignment="1"/>
    <xf numFmtId="0" fontId="3" fillId="0" borderId="0" xfId="0" applyFont="1"/>
    <xf numFmtId="0" fontId="5" fillId="0" borderId="0" xfId="0" applyFont="1" applyAlignment="1">
      <alignment horizontal="center" textRotation="60" wrapText="1"/>
    </xf>
    <xf numFmtId="0" fontId="5" fillId="0" borderId="0" xfId="0" applyFont="1" applyBorder="1" applyAlignment="1">
      <alignment horizontal="center" textRotation="60" wrapText="1"/>
    </xf>
    <xf numFmtId="3" fontId="6" fillId="0" borderId="0" xfId="0" applyNumberFormat="1" applyFont="1" applyAlignment="1">
      <alignment vertical="center" wrapText="1"/>
    </xf>
    <xf numFmtId="0" fontId="3" fillId="0" borderId="0" xfId="0" applyFont="1" applyAlignment="1"/>
    <xf numFmtId="3" fontId="3" fillId="0" borderId="0" xfId="0" applyNumberFormat="1" applyFont="1" applyAlignment="1">
      <alignment horizontal="right"/>
    </xf>
    <xf numFmtId="0" fontId="3" fillId="3" borderId="0" xfId="0" applyFont="1" applyFill="1"/>
    <xf numFmtId="0" fontId="12" fillId="10" borderId="0" xfId="0" applyFont="1" applyFill="1" applyAlignment="1" applyProtection="1">
      <alignment horizontal="centerContinuous"/>
    </xf>
    <xf numFmtId="0" fontId="13" fillId="10" borderId="0" xfId="0" applyFont="1" applyFill="1" applyProtection="1"/>
    <xf numFmtId="0" fontId="14" fillId="10" borderId="2" xfId="0" applyFont="1" applyFill="1" applyBorder="1" applyProtection="1"/>
    <xf numFmtId="0" fontId="15" fillId="11" borderId="2" xfId="0" applyFont="1" applyFill="1" applyBorder="1" applyAlignment="1" applyProtection="1">
      <alignment horizontal="center" vertical="center"/>
    </xf>
    <xf numFmtId="0" fontId="13" fillId="9" borderId="2" xfId="0" applyFont="1" applyFill="1" applyBorder="1" applyProtection="1"/>
    <xf numFmtId="0" fontId="13" fillId="10" borderId="2" xfId="0" applyFont="1" applyFill="1" applyBorder="1" applyProtection="1"/>
    <xf numFmtId="0" fontId="16" fillId="10" borderId="2" xfId="0" applyFont="1" applyFill="1" applyBorder="1" applyProtection="1"/>
    <xf numFmtId="0" fontId="13" fillId="9" borderId="2" xfId="0" applyFont="1" applyFill="1" applyBorder="1" applyAlignment="1" applyProtection="1">
      <alignment horizontal="left"/>
    </xf>
    <xf numFmtId="0" fontId="3" fillId="3" borderId="0" xfId="0" applyFont="1" applyFill="1" applyProtection="1"/>
    <xf numFmtId="0" fontId="11" fillId="11" borderId="2" xfId="0" applyFont="1" applyFill="1" applyBorder="1" applyProtection="1"/>
    <xf numFmtId="0" fontId="0" fillId="3" borderId="0" xfId="0" applyFill="1"/>
    <xf numFmtId="0" fontId="0" fillId="3" borderId="0" xfId="0" applyFill="1" applyBorder="1"/>
    <xf numFmtId="0" fontId="0" fillId="0" borderId="0" xfId="0" applyBorder="1"/>
    <xf numFmtId="0" fontId="3" fillId="9" borderId="0" xfId="0" applyFont="1" applyFill="1" applyBorder="1" applyProtection="1"/>
    <xf numFmtId="0" fontId="3" fillId="10" borderId="1" xfId="0" applyFont="1" applyFill="1" applyBorder="1" applyProtection="1"/>
    <xf numFmtId="0" fontId="3" fillId="10" borderId="3" xfId="0" applyFont="1" applyFill="1" applyBorder="1" applyProtection="1"/>
    <xf numFmtId="0" fontId="3" fillId="10" borderId="5" xfId="0" applyFont="1" applyFill="1" applyBorder="1" applyProtection="1"/>
    <xf numFmtId="6" fontId="3" fillId="13" borderId="2" xfId="0" applyNumberFormat="1" applyFont="1" applyFill="1" applyBorder="1" applyProtection="1">
      <protection locked="0"/>
    </xf>
    <xf numFmtId="0" fontId="3" fillId="10" borderId="9" xfId="0" applyFont="1" applyFill="1" applyBorder="1" applyProtection="1"/>
    <xf numFmtId="0" fontId="3" fillId="10" borderId="13" xfId="0" applyFont="1" applyFill="1" applyBorder="1" applyProtection="1"/>
    <xf numFmtId="6" fontId="3" fillId="13" borderId="6" xfId="0" applyNumberFormat="1" applyFont="1" applyFill="1" applyBorder="1" applyProtection="1">
      <protection locked="0"/>
    </xf>
    <xf numFmtId="0" fontId="3" fillId="10" borderId="17" xfId="0" applyFont="1" applyFill="1" applyBorder="1" applyProtection="1"/>
    <xf numFmtId="0" fontId="3" fillId="10" borderId="12" xfId="0" applyFont="1" applyFill="1" applyBorder="1" applyProtection="1"/>
    <xf numFmtId="0" fontId="3" fillId="10" borderId="7" xfId="0" applyFont="1" applyFill="1" applyBorder="1" applyProtection="1"/>
    <xf numFmtId="6" fontId="3" fillId="10" borderId="6" xfId="0" applyNumberFormat="1" applyFont="1" applyFill="1" applyBorder="1" applyProtection="1"/>
    <xf numFmtId="6" fontId="3" fillId="11" borderId="16" xfId="0" applyNumberFormat="1" applyFont="1" applyFill="1" applyBorder="1" applyAlignment="1" applyProtection="1">
      <alignment vertical="center"/>
    </xf>
    <xf numFmtId="6" fontId="3" fillId="11" borderId="22" xfId="0" applyNumberFormat="1" applyFont="1" applyFill="1" applyBorder="1" applyAlignment="1" applyProtection="1">
      <alignment vertical="center"/>
    </xf>
    <xf numFmtId="0" fontId="3" fillId="0" borderId="0" xfId="0" applyFont="1" applyProtection="1"/>
    <xf numFmtId="0" fontId="3" fillId="10" borderId="0" xfId="0" applyFont="1" applyFill="1" applyBorder="1" applyProtection="1"/>
    <xf numFmtId="0" fontId="3" fillId="10" borderId="0" xfId="0" applyFont="1" applyFill="1" applyProtection="1"/>
    <xf numFmtId="0" fontId="20" fillId="10" borderId="3" xfId="0" applyFont="1" applyFill="1" applyBorder="1" applyProtection="1"/>
    <xf numFmtId="0" fontId="20" fillId="10" borderId="5" xfId="0" applyFont="1" applyFill="1" applyBorder="1" applyProtection="1"/>
    <xf numFmtId="6" fontId="20" fillId="13" borderId="2" xfId="0" applyNumberFormat="1" applyFont="1" applyFill="1" applyBorder="1" applyProtection="1">
      <protection locked="0"/>
    </xf>
    <xf numFmtId="6" fontId="20" fillId="10" borderId="2" xfId="0" applyNumberFormat="1" applyFont="1" applyFill="1" applyBorder="1" applyProtection="1"/>
    <xf numFmtId="0" fontId="20" fillId="10" borderId="9" xfId="0" applyFont="1" applyFill="1" applyBorder="1" applyProtection="1"/>
    <xf numFmtId="0" fontId="20" fillId="10" borderId="13" xfId="0" applyFont="1" applyFill="1" applyBorder="1" applyProtection="1"/>
    <xf numFmtId="6" fontId="20" fillId="13" borderId="6" xfId="0" applyNumberFormat="1" applyFont="1" applyFill="1" applyBorder="1" applyProtection="1">
      <protection locked="0"/>
    </xf>
    <xf numFmtId="6" fontId="20" fillId="10" borderId="16" xfId="0" applyNumberFormat="1" applyFont="1" applyFill="1" applyBorder="1" applyProtection="1"/>
    <xf numFmtId="6" fontId="20" fillId="11" borderId="16" xfId="0" applyNumberFormat="1" applyFont="1" applyFill="1" applyBorder="1" applyProtection="1"/>
    <xf numFmtId="0" fontId="20" fillId="10" borderId="11" xfId="0" applyFont="1" applyFill="1" applyBorder="1" applyProtection="1"/>
    <xf numFmtId="0" fontId="20" fillId="10" borderId="23" xfId="0" applyFont="1" applyFill="1" applyBorder="1" applyProtection="1"/>
    <xf numFmtId="6" fontId="20" fillId="13" borderId="8" xfId="0" applyNumberFormat="1" applyFont="1" applyFill="1" applyBorder="1" applyProtection="1">
      <protection locked="0"/>
    </xf>
    <xf numFmtId="0" fontId="20" fillId="10" borderId="17" xfId="0" applyFont="1" applyFill="1" applyBorder="1" applyProtection="1"/>
    <xf numFmtId="0" fontId="20" fillId="10" borderId="12" xfId="0" applyFont="1" applyFill="1" applyBorder="1" applyProtection="1"/>
    <xf numFmtId="6" fontId="20" fillId="13" borderId="7" xfId="0" applyNumberFormat="1" applyFont="1" applyFill="1" applyBorder="1" applyProtection="1">
      <protection locked="0"/>
    </xf>
    <xf numFmtId="6" fontId="20" fillId="10" borderId="7" xfId="0" applyNumberFormat="1" applyFont="1" applyFill="1" applyBorder="1" applyProtection="1"/>
    <xf numFmtId="0" fontId="3" fillId="3" borderId="0" xfId="0" applyFont="1" applyFill="1" applyBorder="1" applyProtection="1"/>
    <xf numFmtId="0" fontId="3" fillId="0" borderId="0" xfId="0" applyFont="1" applyBorder="1" applyProtection="1"/>
    <xf numFmtId="167" fontId="19" fillId="17" borderId="2" xfId="0" applyNumberFormat="1" applyFont="1" applyFill="1" applyBorder="1" applyAlignment="1" applyProtection="1">
      <alignment horizontal="center"/>
      <protection locked="0"/>
    </xf>
    <xf numFmtId="167" fontId="19" fillId="11" borderId="2" xfId="0" applyNumberFormat="1" applyFont="1" applyFill="1" applyBorder="1" applyAlignment="1" applyProtection="1">
      <alignment horizontal="center"/>
    </xf>
    <xf numFmtId="0" fontId="13" fillId="3" borderId="0" xfId="0" applyFont="1" applyFill="1" applyAlignment="1" applyProtection="1">
      <alignment vertical="center"/>
    </xf>
    <xf numFmtId="0" fontId="13" fillId="3" borderId="0" xfId="0" applyFont="1" applyFill="1" applyProtection="1"/>
    <xf numFmtId="49" fontId="24" fillId="3" borderId="0" xfId="0" applyNumberFormat="1" applyFont="1" applyFill="1" applyAlignment="1" applyProtection="1">
      <alignment horizontal="center"/>
      <protection locked="0"/>
    </xf>
    <xf numFmtId="49" fontId="25" fillId="3" borderId="0" xfId="0" applyNumberFormat="1" applyFont="1" applyFill="1" applyAlignment="1" applyProtection="1">
      <alignment horizontal="center"/>
      <protection locked="0"/>
    </xf>
    <xf numFmtId="168" fontId="2" fillId="11" borderId="2" xfId="0" applyNumberFormat="1" applyFont="1" applyFill="1" applyBorder="1" applyAlignment="1" applyProtection="1">
      <alignment horizontal="centerContinuous"/>
    </xf>
    <xf numFmtId="168" fontId="2" fillId="11" borderId="2" xfId="0" applyNumberFormat="1" applyFont="1" applyFill="1" applyBorder="1" applyAlignment="1" applyProtection="1">
      <alignment horizontal="center"/>
    </xf>
    <xf numFmtId="168" fontId="1" fillId="16" borderId="2" xfId="0" applyNumberFormat="1" applyFont="1" applyFill="1" applyBorder="1" applyAlignment="1" applyProtection="1">
      <alignment horizontal="center"/>
    </xf>
    <xf numFmtId="0" fontId="13" fillId="0" borderId="0" xfId="0" applyFont="1" applyProtection="1"/>
    <xf numFmtId="0" fontId="11" fillId="10" borderId="2" xfId="0" applyFont="1" applyFill="1" applyBorder="1" applyProtection="1"/>
    <xf numFmtId="6" fontId="11" fillId="10" borderId="2" xfId="0" applyNumberFormat="1" applyFont="1" applyFill="1" applyBorder="1" applyAlignment="1" applyProtection="1">
      <alignment horizontal="right"/>
    </xf>
    <xf numFmtId="6" fontId="11" fillId="10" borderId="2" xfId="0" applyNumberFormat="1" applyFont="1" applyFill="1" applyBorder="1" applyAlignment="1" applyProtection="1"/>
    <xf numFmtId="6" fontId="13" fillId="10" borderId="2" xfId="0" applyNumberFormat="1" applyFont="1" applyFill="1" applyBorder="1" applyAlignment="1" applyProtection="1"/>
    <xf numFmtId="0" fontId="13" fillId="0" borderId="2" xfId="0" applyFont="1" applyFill="1" applyBorder="1" applyProtection="1">
      <protection locked="0"/>
    </xf>
    <xf numFmtId="6" fontId="13" fillId="10" borderId="2" xfId="0" applyNumberFormat="1" applyFont="1" applyFill="1" applyBorder="1" applyAlignment="1" applyProtection="1">
      <alignment horizontal="right"/>
    </xf>
    <xf numFmtId="0" fontId="13" fillId="0" borderId="6" xfId="0" applyFont="1" applyFill="1" applyBorder="1" applyProtection="1">
      <protection locked="0"/>
    </xf>
    <xf numFmtId="6" fontId="1" fillId="15" borderId="26" xfId="0" applyNumberFormat="1" applyFont="1" applyFill="1" applyBorder="1" applyProtection="1">
      <protection locked="0"/>
    </xf>
    <xf numFmtId="6" fontId="1" fillId="9" borderId="29" xfId="0" applyNumberFormat="1" applyFont="1" applyFill="1" applyBorder="1" applyProtection="1"/>
    <xf numFmtId="0" fontId="3" fillId="13" borderId="30" xfId="0" applyFont="1" applyFill="1" applyBorder="1" applyProtection="1">
      <protection locked="0"/>
    </xf>
    <xf numFmtId="6" fontId="13" fillId="13" borderId="31" xfId="0" applyNumberFormat="1" applyFont="1" applyFill="1" applyBorder="1" applyProtection="1">
      <protection locked="0"/>
    </xf>
    <xf numFmtId="0" fontId="3" fillId="13" borderId="31" xfId="0" applyFont="1" applyFill="1" applyBorder="1" applyProtection="1">
      <protection locked="0"/>
    </xf>
    <xf numFmtId="6" fontId="13" fillId="3" borderId="0" xfId="0" applyNumberFormat="1" applyFont="1" applyFill="1" applyProtection="1"/>
    <xf numFmtId="6" fontId="13" fillId="13" borderId="32" xfId="0" applyNumberFormat="1" applyFont="1" applyFill="1" applyBorder="1" applyProtection="1">
      <protection locked="0"/>
    </xf>
    <xf numFmtId="6" fontId="1" fillId="16" borderId="26" xfId="0" applyNumberFormat="1" applyFont="1" applyFill="1" applyBorder="1" applyProtection="1"/>
    <xf numFmtId="169" fontId="13" fillId="13" borderId="24" xfId="0" applyNumberFormat="1" applyFont="1" applyFill="1" applyBorder="1" applyProtection="1">
      <protection locked="0"/>
    </xf>
    <xf numFmtId="169" fontId="13" fillId="13" borderId="31" xfId="0" applyNumberFormat="1" applyFont="1" applyFill="1" applyBorder="1" applyProtection="1">
      <protection locked="0"/>
    </xf>
    <xf numFmtId="0" fontId="3" fillId="13" borderId="33" xfId="0" applyFont="1" applyFill="1" applyBorder="1" applyProtection="1">
      <protection locked="0"/>
    </xf>
    <xf numFmtId="169" fontId="13" fillId="13" borderId="32" xfId="0" applyNumberFormat="1" applyFont="1" applyFill="1" applyBorder="1" applyProtection="1">
      <protection locked="0"/>
    </xf>
    <xf numFmtId="6" fontId="1" fillId="16" borderId="35" xfId="0" applyNumberFormat="1" applyFont="1" applyFill="1" applyBorder="1" applyProtection="1"/>
    <xf numFmtId="6" fontId="1" fillId="9" borderId="36" xfId="0" applyNumberFormat="1" applyFont="1" applyFill="1" applyBorder="1" applyProtection="1"/>
    <xf numFmtId="0" fontId="3" fillId="9" borderId="0" xfId="0" applyFont="1" applyFill="1" applyProtection="1"/>
    <xf numFmtId="169" fontId="3" fillId="10" borderId="2" xfId="0" applyNumberFormat="1" applyFont="1" applyFill="1" applyBorder="1" applyProtection="1"/>
    <xf numFmtId="169" fontId="3" fillId="10" borderId="37" xfId="0" applyNumberFormat="1" applyFont="1" applyFill="1" applyBorder="1" applyProtection="1"/>
    <xf numFmtId="169" fontId="3" fillId="3" borderId="37" xfId="0" applyNumberFormat="1" applyFont="1" applyFill="1" applyBorder="1" applyProtection="1"/>
    <xf numFmtId="6" fontId="13" fillId="10" borderId="1" xfId="0" applyNumberFormat="1" applyFont="1" applyFill="1" applyBorder="1" applyAlignment="1" applyProtection="1">
      <alignment horizontal="right"/>
    </xf>
    <xf numFmtId="6" fontId="13" fillId="10" borderId="1" xfId="0" applyNumberFormat="1" applyFont="1" applyFill="1" applyBorder="1" applyAlignment="1" applyProtection="1"/>
    <xf numFmtId="0" fontId="11" fillId="11" borderId="38" xfId="0" applyFont="1" applyFill="1" applyBorder="1" applyAlignment="1" applyProtection="1">
      <alignment horizontal="right"/>
    </xf>
    <xf numFmtId="6" fontId="11" fillId="17" borderId="26" xfId="0" applyNumberFormat="1" applyFont="1" applyFill="1" applyBorder="1" applyProtection="1">
      <protection locked="0"/>
    </xf>
    <xf numFmtId="0" fontId="11" fillId="11" borderId="39" xfId="0" applyFont="1" applyFill="1" applyBorder="1" applyAlignment="1" applyProtection="1">
      <alignment horizontal="right"/>
    </xf>
    <xf numFmtId="6" fontId="11" fillId="17" borderId="40" xfId="0" applyNumberFormat="1" applyFont="1" applyFill="1" applyBorder="1" applyProtection="1">
      <protection locked="0"/>
    </xf>
    <xf numFmtId="6" fontId="11" fillId="11" borderId="40" xfId="0" applyNumberFormat="1" applyFont="1" applyFill="1" applyBorder="1" applyProtection="1"/>
    <xf numFmtId="0" fontId="11" fillId="11" borderId="34" xfId="0" applyFont="1" applyFill="1" applyBorder="1" applyAlignment="1" applyProtection="1">
      <alignment horizontal="right"/>
    </xf>
    <xf numFmtId="0" fontId="11" fillId="11" borderId="27" xfId="0" applyFont="1" applyFill="1" applyBorder="1" applyAlignment="1" applyProtection="1">
      <alignment horizontal="right"/>
    </xf>
    <xf numFmtId="6" fontId="11" fillId="17" borderId="28" xfId="0" applyNumberFormat="1" applyFont="1" applyFill="1" applyBorder="1" applyProtection="1">
      <protection locked="0"/>
    </xf>
    <xf numFmtId="0" fontId="11" fillId="11" borderId="24" xfId="0" applyFont="1" applyFill="1" applyBorder="1" applyAlignment="1" applyProtection="1">
      <alignment horizontal="right"/>
    </xf>
    <xf numFmtId="0" fontId="11" fillId="11" borderId="28" xfId="0" applyFont="1" applyFill="1" applyBorder="1" applyAlignment="1" applyProtection="1">
      <alignment horizontal="right"/>
    </xf>
    <xf numFmtId="6" fontId="11" fillId="17" borderId="35" xfId="0" applyNumberFormat="1" applyFont="1" applyFill="1" applyBorder="1" applyProtection="1">
      <protection locked="0"/>
    </xf>
    <xf numFmtId="6" fontId="11" fillId="17" borderId="25" xfId="0" applyNumberFormat="1" applyFont="1" applyFill="1" applyBorder="1" applyProtection="1">
      <protection locked="0"/>
    </xf>
    <xf numFmtId="6" fontId="11" fillId="11" borderId="28" xfId="0" applyNumberFormat="1" applyFont="1" applyFill="1" applyBorder="1" applyProtection="1"/>
    <xf numFmtId="3" fontId="3" fillId="3" borderId="0" xfId="0" applyNumberFormat="1" applyFont="1" applyFill="1" applyAlignment="1"/>
    <xf numFmtId="0" fontId="3" fillId="3" borderId="0" xfId="0" applyFont="1" applyFill="1" applyAlignment="1">
      <alignment horizontal="right"/>
    </xf>
    <xf numFmtId="0" fontId="5" fillId="3" borderId="0" xfId="0" applyFont="1" applyFill="1" applyAlignment="1">
      <alignment horizontal="center" textRotation="60" wrapText="1"/>
    </xf>
    <xf numFmtId="3" fontId="6" fillId="3" borderId="0" xfId="0" applyNumberFormat="1" applyFont="1" applyFill="1" applyAlignment="1">
      <alignment vertical="center" wrapText="1"/>
    </xf>
    <xf numFmtId="3" fontId="6" fillId="3" borderId="0" xfId="0" applyNumberFormat="1" applyFont="1" applyFill="1" applyAlignment="1">
      <alignment wrapText="1"/>
    </xf>
    <xf numFmtId="165" fontId="6" fillId="3" borderId="0" xfId="0" applyNumberFormat="1" applyFont="1" applyFill="1" applyBorder="1" applyAlignment="1">
      <alignment horizontal="right" vertical="center" wrapText="1"/>
    </xf>
    <xf numFmtId="3" fontId="8" fillId="3" borderId="0" xfId="0" applyNumberFormat="1" applyFont="1" applyFill="1" applyAlignment="1">
      <alignment wrapText="1"/>
    </xf>
    <xf numFmtId="0" fontId="7" fillId="3" borderId="0" xfId="0" applyFont="1" applyFill="1" applyAlignment="1">
      <alignment wrapText="1"/>
    </xf>
    <xf numFmtId="3" fontId="8" fillId="3" borderId="0" xfId="0" applyNumberFormat="1" applyFont="1" applyFill="1" applyAlignment="1">
      <alignment horizontal="right" wrapText="1"/>
    </xf>
    <xf numFmtId="0" fontId="3" fillId="3" borderId="0" xfId="0" applyFont="1" applyFill="1" applyAlignment="1"/>
    <xf numFmtId="3" fontId="3" fillId="3" borderId="0" xfId="0" applyNumberFormat="1" applyFont="1" applyFill="1" applyAlignment="1">
      <alignment horizontal="right"/>
    </xf>
    <xf numFmtId="0" fontId="6" fillId="3" borderId="0" xfId="0" applyFont="1" applyFill="1" applyBorder="1" applyAlignment="1">
      <alignment wrapText="1"/>
    </xf>
    <xf numFmtId="3" fontId="6" fillId="3" borderId="0" xfId="0" applyNumberFormat="1" applyFont="1" applyFill="1" applyBorder="1" applyAlignment="1">
      <alignment wrapText="1"/>
    </xf>
    <xf numFmtId="165" fontId="6" fillId="3" borderId="0" xfId="0" applyNumberFormat="1" applyFont="1" applyFill="1" applyBorder="1" applyAlignment="1">
      <alignment horizontal="right" wrapText="1"/>
    </xf>
    <xf numFmtId="165" fontId="7" fillId="3" borderId="0" xfId="0" applyNumberFormat="1" applyFont="1" applyFill="1" applyBorder="1" applyAlignment="1">
      <alignment horizontal="right" wrapText="1"/>
    </xf>
    <xf numFmtId="3" fontId="6" fillId="2" borderId="2" xfId="0" applyNumberFormat="1" applyFont="1" applyFill="1" applyBorder="1" applyAlignment="1">
      <alignment horizontal="right" vertical="center" wrapText="1"/>
    </xf>
    <xf numFmtId="0" fontId="6" fillId="3" borderId="2" xfId="0" applyFont="1" applyFill="1" applyBorder="1" applyAlignment="1">
      <alignment vertical="center" wrapText="1"/>
    </xf>
    <xf numFmtId="165" fontId="6" fillId="3" borderId="2" xfId="0" applyNumberFormat="1" applyFont="1" applyFill="1" applyBorder="1" applyAlignment="1">
      <alignment vertical="center" wrapText="1"/>
    </xf>
    <xf numFmtId="3" fontId="6" fillId="3" borderId="2" xfId="0" applyNumberFormat="1" applyFont="1" applyFill="1" applyBorder="1" applyAlignment="1">
      <alignment vertical="center" wrapText="1"/>
    </xf>
    <xf numFmtId="165" fontId="6" fillId="4" borderId="2" xfId="0" applyNumberFormat="1" applyFont="1" applyFill="1" applyBorder="1" applyAlignment="1">
      <alignment horizontal="right" vertical="center" wrapText="1"/>
    </xf>
    <xf numFmtId="165" fontId="7" fillId="4" borderId="2" xfId="0" applyNumberFormat="1" applyFont="1" applyFill="1" applyBorder="1" applyAlignment="1">
      <alignment horizontal="right" vertical="center" wrapText="1"/>
    </xf>
    <xf numFmtId="0" fontId="6" fillId="0" borderId="2" xfId="0" applyFont="1" applyBorder="1" applyAlignment="1">
      <alignment vertical="center" wrapText="1"/>
    </xf>
    <xf numFmtId="165" fontId="6" fillId="0" borderId="2" xfId="0" applyNumberFormat="1" applyFont="1" applyBorder="1" applyAlignment="1">
      <alignment vertical="center" wrapText="1"/>
    </xf>
    <xf numFmtId="3" fontId="6" fillId="0" borderId="2" xfId="0" applyNumberFormat="1" applyFont="1" applyBorder="1" applyAlignment="1">
      <alignment vertical="center" wrapText="1"/>
    </xf>
    <xf numFmtId="3" fontId="6" fillId="7" borderId="2" xfId="0" applyNumberFormat="1" applyFont="1" applyFill="1" applyBorder="1" applyAlignment="1">
      <alignment vertical="center" wrapText="1"/>
    </xf>
    <xf numFmtId="0" fontId="6" fillId="5" borderId="2" xfId="0" applyFont="1" applyFill="1" applyBorder="1" applyAlignment="1">
      <alignment vertical="center" wrapText="1"/>
    </xf>
    <xf numFmtId="165" fontId="6" fillId="5" borderId="2" xfId="0" applyNumberFormat="1" applyFont="1" applyFill="1" applyBorder="1" applyAlignment="1">
      <alignment vertical="center" wrapText="1"/>
    </xf>
    <xf numFmtId="3" fontId="6" fillId="5" borderId="2" xfId="0" applyNumberFormat="1" applyFont="1" applyFill="1" applyBorder="1" applyAlignment="1">
      <alignment vertical="center" wrapText="1"/>
    </xf>
    <xf numFmtId="165" fontId="6" fillId="6" borderId="2" xfId="0" applyNumberFormat="1" applyFont="1" applyFill="1" applyBorder="1" applyAlignment="1">
      <alignment horizontal="right" vertical="center" wrapText="1"/>
    </xf>
    <xf numFmtId="165" fontId="7" fillId="2" borderId="2" xfId="0" applyNumberFormat="1" applyFont="1" applyFill="1" applyBorder="1" applyAlignment="1">
      <alignment horizontal="right" vertical="center" wrapText="1"/>
    </xf>
    <xf numFmtId="0" fontId="6" fillId="3" borderId="6" xfId="0" applyFont="1" applyFill="1" applyBorder="1" applyAlignment="1">
      <alignment vertical="center" wrapText="1"/>
    </xf>
    <xf numFmtId="165" fontId="6" fillId="3" borderId="6" xfId="0" applyNumberFormat="1" applyFont="1" applyFill="1" applyBorder="1" applyAlignment="1">
      <alignment vertical="center" wrapText="1"/>
    </xf>
    <xf numFmtId="3" fontId="6" fillId="3" borderId="6" xfId="0" applyNumberFormat="1" applyFont="1" applyFill="1" applyBorder="1" applyAlignment="1">
      <alignment vertical="center" wrapText="1"/>
    </xf>
    <xf numFmtId="165" fontId="6" fillId="4" borderId="6" xfId="0" applyNumberFormat="1" applyFont="1" applyFill="1" applyBorder="1" applyAlignment="1">
      <alignment horizontal="right" vertical="center" wrapText="1"/>
    </xf>
    <xf numFmtId="165" fontId="7" fillId="4" borderId="6" xfId="0" applyNumberFormat="1" applyFont="1" applyFill="1" applyBorder="1" applyAlignment="1">
      <alignment horizontal="right" vertical="center" wrapText="1"/>
    </xf>
    <xf numFmtId="3" fontId="6" fillId="4" borderId="16" xfId="0" applyNumberFormat="1" applyFont="1" applyFill="1" applyBorder="1" applyAlignment="1">
      <alignment vertical="center" wrapText="1"/>
    </xf>
    <xf numFmtId="165" fontId="6" fillId="4" borderId="16" xfId="0" applyNumberFormat="1" applyFont="1" applyFill="1" applyBorder="1" applyAlignment="1">
      <alignment horizontal="right" vertical="center" wrapText="1"/>
    </xf>
    <xf numFmtId="0" fontId="5" fillId="4" borderId="16" xfId="0" applyFont="1" applyFill="1" applyBorder="1" applyAlignment="1">
      <alignment vertical="center" wrapText="1"/>
    </xf>
    <xf numFmtId="165" fontId="6" fillId="4" borderId="16" xfId="0" applyNumberFormat="1" applyFont="1" applyFill="1" applyBorder="1" applyAlignment="1">
      <alignment vertical="center" wrapText="1"/>
    </xf>
    <xf numFmtId="0" fontId="6" fillId="5" borderId="6" xfId="0" applyFont="1" applyFill="1" applyBorder="1" applyAlignment="1">
      <alignment vertical="center" wrapText="1"/>
    </xf>
    <xf numFmtId="165" fontId="6" fillId="5" borderId="6" xfId="0" applyNumberFormat="1" applyFont="1" applyFill="1" applyBorder="1" applyAlignment="1">
      <alignment vertical="center" wrapText="1"/>
    </xf>
    <xf numFmtId="3" fontId="6" fillId="5" borderId="6" xfId="0" applyNumberFormat="1" applyFont="1" applyFill="1" applyBorder="1" applyAlignment="1">
      <alignment vertical="center" wrapText="1"/>
    </xf>
    <xf numFmtId="165" fontId="6" fillId="6" borderId="6" xfId="0" applyNumberFormat="1" applyFont="1" applyFill="1" applyBorder="1" applyAlignment="1">
      <alignment horizontal="right" vertical="center" wrapText="1"/>
    </xf>
    <xf numFmtId="0" fontId="5" fillId="3" borderId="0" xfId="0" applyFont="1" applyFill="1" applyBorder="1" applyAlignment="1">
      <alignment horizontal="center" textRotation="60" wrapText="1"/>
    </xf>
    <xf numFmtId="0" fontId="5" fillId="0" borderId="2" xfId="0" applyFont="1" applyBorder="1" applyAlignment="1" applyProtection="1">
      <alignment horizontal="center" textRotation="60" wrapText="1"/>
    </xf>
    <xf numFmtId="17" fontId="5" fillId="0" borderId="2" xfId="0" applyNumberFormat="1" applyFont="1" applyBorder="1" applyAlignment="1" applyProtection="1">
      <alignment horizontal="center" textRotation="60" wrapText="1"/>
    </xf>
    <xf numFmtId="9" fontId="5" fillId="0" borderId="2" xfId="0" applyNumberFormat="1" applyFont="1" applyBorder="1" applyAlignment="1" applyProtection="1">
      <alignment horizontal="center" textRotation="60" wrapText="1"/>
    </xf>
    <xf numFmtId="164" fontId="5" fillId="0" borderId="2" xfId="0" applyNumberFormat="1" applyFont="1" applyBorder="1" applyAlignment="1" applyProtection="1">
      <alignment horizontal="center" textRotation="60" wrapText="1"/>
    </xf>
    <xf numFmtId="10" fontId="5" fillId="0" borderId="2" xfId="0" applyNumberFormat="1" applyFont="1" applyBorder="1" applyAlignment="1" applyProtection="1">
      <alignment horizontal="center" textRotation="60" wrapText="1"/>
    </xf>
    <xf numFmtId="6" fontId="1" fillId="9" borderId="0" xfId="0" applyNumberFormat="1" applyFont="1" applyFill="1" applyBorder="1" applyProtection="1"/>
    <xf numFmtId="0" fontId="11" fillId="9" borderId="0" xfId="0" applyFont="1" applyFill="1" applyBorder="1" applyAlignment="1" applyProtection="1">
      <alignment horizontal="right"/>
    </xf>
    <xf numFmtId="6" fontId="11" fillId="12" borderId="0" xfId="0" applyNumberFormat="1" applyFont="1" applyFill="1" applyBorder="1" applyProtection="1">
      <protection locked="0"/>
    </xf>
    <xf numFmtId="6" fontId="11" fillId="9" borderId="0" xfId="0" applyNumberFormat="1" applyFont="1" applyFill="1" applyBorder="1" applyProtection="1"/>
    <xf numFmtId="0" fontId="3" fillId="13" borderId="41" xfId="0" applyFont="1" applyFill="1" applyBorder="1" applyProtection="1">
      <protection locked="0"/>
    </xf>
    <xf numFmtId="6" fontId="13" fillId="13" borderId="42" xfId="0" applyNumberFormat="1" applyFont="1" applyFill="1" applyBorder="1" applyProtection="1">
      <protection locked="0"/>
    </xf>
    <xf numFmtId="169" fontId="13" fillId="13" borderId="42" xfId="0" applyNumberFormat="1" applyFont="1" applyFill="1" applyBorder="1" applyProtection="1">
      <protection locked="0"/>
    </xf>
    <xf numFmtId="169" fontId="3" fillId="10" borderId="7" xfId="0" applyNumberFormat="1" applyFont="1" applyFill="1" applyBorder="1" applyProtection="1"/>
    <xf numFmtId="169" fontId="3" fillId="3" borderId="7" xfId="0" applyNumberFormat="1" applyFont="1" applyFill="1" applyBorder="1" applyProtection="1"/>
    <xf numFmtId="168" fontId="2" fillId="11" borderId="6" xfId="0" applyNumberFormat="1" applyFont="1" applyFill="1" applyBorder="1" applyAlignment="1" applyProtection="1">
      <alignment horizontal="center"/>
    </xf>
    <xf numFmtId="168" fontId="1" fillId="16" borderId="6" xfId="0" applyNumberFormat="1" applyFont="1" applyFill="1" applyBorder="1" applyAlignment="1" applyProtection="1">
      <alignment horizontal="center"/>
    </xf>
    <xf numFmtId="168" fontId="2" fillId="11" borderId="6" xfId="0" applyNumberFormat="1" applyFont="1" applyFill="1" applyBorder="1" applyAlignment="1" applyProtection="1">
      <alignment horizontal="centerContinuous"/>
    </xf>
    <xf numFmtId="169" fontId="13" fillId="12" borderId="0" xfId="0" applyNumberFormat="1" applyFont="1" applyFill="1" applyBorder="1" applyProtection="1">
      <protection locked="0"/>
    </xf>
    <xf numFmtId="3" fontId="6" fillId="3" borderId="2" xfId="0" applyNumberFormat="1" applyFont="1" applyFill="1" applyBorder="1" applyAlignment="1" applyProtection="1">
      <alignment vertical="center" wrapText="1"/>
    </xf>
    <xf numFmtId="165" fontId="6" fillId="4" borderId="2" xfId="0" applyNumberFormat="1" applyFont="1" applyFill="1" applyBorder="1" applyAlignment="1" applyProtection="1">
      <alignment horizontal="right" vertical="center" wrapText="1"/>
    </xf>
    <xf numFmtId="165" fontId="7" fillId="4" borderId="2" xfId="0" applyNumberFormat="1" applyFont="1" applyFill="1" applyBorder="1" applyAlignment="1" applyProtection="1">
      <alignment horizontal="right" vertical="center" wrapText="1"/>
    </xf>
    <xf numFmtId="3" fontId="6" fillId="0" borderId="2" xfId="0" applyNumberFormat="1" applyFont="1" applyBorder="1" applyAlignment="1" applyProtection="1">
      <alignment vertical="center" wrapText="1"/>
    </xf>
    <xf numFmtId="3" fontId="6" fillId="7" borderId="2" xfId="0" applyNumberFormat="1" applyFont="1" applyFill="1" applyBorder="1" applyAlignment="1" applyProtection="1">
      <alignment vertical="center" wrapText="1"/>
    </xf>
    <xf numFmtId="3" fontId="6" fillId="5" borderId="2" xfId="0" applyNumberFormat="1" applyFont="1" applyFill="1" applyBorder="1" applyAlignment="1" applyProtection="1">
      <alignment vertical="center" wrapText="1"/>
    </xf>
    <xf numFmtId="165" fontId="6" fillId="6" borderId="2" xfId="0" applyNumberFormat="1" applyFont="1" applyFill="1" applyBorder="1" applyAlignment="1" applyProtection="1">
      <alignment horizontal="right" vertical="center" wrapText="1"/>
    </xf>
    <xf numFmtId="3" fontId="6" fillId="5" borderId="6" xfId="0" applyNumberFormat="1" applyFont="1" applyFill="1" applyBorder="1" applyAlignment="1" applyProtection="1">
      <alignment vertical="center" wrapText="1"/>
    </xf>
    <xf numFmtId="165" fontId="6" fillId="6" borderId="6" xfId="0" applyNumberFormat="1" applyFont="1" applyFill="1" applyBorder="1" applyAlignment="1" applyProtection="1">
      <alignment horizontal="right" vertical="center" wrapText="1"/>
    </xf>
    <xf numFmtId="165" fontId="7" fillId="4" borderId="6" xfId="0" applyNumberFormat="1" applyFont="1" applyFill="1" applyBorder="1" applyAlignment="1" applyProtection="1">
      <alignment horizontal="right" vertical="center" wrapText="1"/>
    </xf>
    <xf numFmtId="3" fontId="6" fillId="4" borderId="16" xfId="0" applyNumberFormat="1" applyFont="1" applyFill="1" applyBorder="1" applyAlignment="1" applyProtection="1">
      <alignment vertical="center" wrapText="1"/>
    </xf>
    <xf numFmtId="165" fontId="6" fillId="4" borderId="16" xfId="0" applyNumberFormat="1" applyFont="1" applyFill="1" applyBorder="1" applyAlignment="1" applyProtection="1">
      <alignment horizontal="right" vertical="center" wrapText="1"/>
    </xf>
    <xf numFmtId="0" fontId="3" fillId="13" borderId="43" xfId="0" applyFont="1" applyFill="1" applyBorder="1" applyProtection="1">
      <protection locked="0"/>
    </xf>
    <xf numFmtId="3" fontId="6" fillId="18" borderId="2" xfId="0" applyNumberFormat="1" applyFont="1" applyFill="1" applyBorder="1" applyAlignment="1">
      <alignment vertical="center" wrapText="1"/>
    </xf>
    <xf numFmtId="3" fontId="6" fillId="18" borderId="2" xfId="0" applyNumberFormat="1" applyFont="1" applyFill="1" applyBorder="1" applyAlignment="1">
      <alignment horizontal="right" vertical="center" wrapText="1"/>
    </xf>
    <xf numFmtId="0" fontId="26" fillId="18" borderId="2" xfId="0" applyFont="1" applyFill="1" applyBorder="1" applyAlignment="1" applyProtection="1">
      <alignment horizontal="center" textRotation="60" wrapText="1"/>
    </xf>
    <xf numFmtId="9" fontId="26" fillId="18" borderId="2" xfId="0" applyNumberFormat="1" applyFont="1" applyFill="1" applyBorder="1" applyAlignment="1" applyProtection="1">
      <alignment horizontal="center" textRotation="60" wrapText="1"/>
    </xf>
    <xf numFmtId="3" fontId="27" fillId="18" borderId="16" xfId="0" applyNumberFormat="1" applyFont="1" applyFill="1" applyBorder="1" applyAlignment="1" applyProtection="1">
      <alignment vertical="center" wrapText="1"/>
    </xf>
    <xf numFmtId="165" fontId="28" fillId="18" borderId="16" xfId="0" applyNumberFormat="1" applyFont="1" applyFill="1" applyBorder="1" applyAlignment="1" applyProtection="1">
      <alignment horizontal="right" vertical="center" wrapText="1"/>
    </xf>
    <xf numFmtId="3" fontId="27" fillId="18" borderId="16" xfId="0" applyNumberFormat="1" applyFont="1" applyFill="1" applyBorder="1" applyAlignment="1">
      <alignment vertical="center" wrapText="1"/>
    </xf>
    <xf numFmtId="165" fontId="28" fillId="18" borderId="16" xfId="0" applyNumberFormat="1" applyFont="1" applyFill="1" applyBorder="1" applyAlignment="1">
      <alignment horizontal="right" vertical="center" wrapText="1"/>
    </xf>
    <xf numFmtId="166" fontId="2" fillId="3" borderId="0" xfId="0" applyNumberFormat="1" applyFont="1" applyFill="1"/>
    <xf numFmtId="7" fontId="11" fillId="11" borderId="2" xfId="0" applyNumberFormat="1" applyFont="1" applyFill="1" applyBorder="1" applyAlignment="1" applyProtection="1">
      <alignment vertical="center"/>
    </xf>
    <xf numFmtId="49" fontId="24" fillId="3" borderId="0" xfId="0" applyNumberFormat="1" applyFont="1" applyFill="1" applyAlignment="1" applyProtection="1">
      <alignment horizontal="center"/>
      <protection locked="0"/>
    </xf>
    <xf numFmtId="6" fontId="13" fillId="10" borderId="6" xfId="0" applyNumberFormat="1" applyFont="1" applyFill="1" applyBorder="1" applyAlignment="1" applyProtection="1"/>
    <xf numFmtId="0" fontId="11" fillId="11" borderId="35" xfId="0" applyFont="1" applyFill="1" applyBorder="1" applyAlignment="1" applyProtection="1">
      <alignment horizontal="right"/>
    </xf>
    <xf numFmtId="6" fontId="1" fillId="15" borderId="35" xfId="0" applyNumberFormat="1" applyFont="1" applyFill="1" applyBorder="1" applyProtection="1">
      <protection locked="0"/>
    </xf>
    <xf numFmtId="0" fontId="3" fillId="10" borderId="3" xfId="0" applyFont="1" applyFill="1" applyBorder="1" applyAlignment="1" applyProtection="1">
      <alignment horizontal="left"/>
    </xf>
    <xf numFmtId="0" fontId="3" fillId="10" borderId="5" xfId="0" applyFont="1" applyFill="1" applyBorder="1" applyAlignment="1" applyProtection="1">
      <alignment horizontal="left"/>
    </xf>
    <xf numFmtId="166" fontId="3" fillId="9" borderId="2" xfId="0" applyNumberFormat="1" applyFont="1" applyFill="1" applyBorder="1" applyProtection="1"/>
    <xf numFmtId="166" fontId="3" fillId="12" borderId="2" xfId="0" applyNumberFormat="1" applyFont="1" applyFill="1" applyBorder="1" applyProtection="1">
      <protection locked="0"/>
    </xf>
    <xf numFmtId="49" fontId="19" fillId="17" borderId="2" xfId="0" applyNumberFormat="1" applyFont="1" applyFill="1" applyBorder="1" applyAlignment="1" applyProtection="1">
      <alignment horizontal="center" vertical="center"/>
      <protection locked="0"/>
    </xf>
    <xf numFmtId="0" fontId="29" fillId="3" borderId="0" xfId="0" applyFont="1" applyFill="1"/>
    <xf numFmtId="0" fontId="29" fillId="3" borderId="0" xfId="0" applyFont="1" applyFill="1" applyAlignment="1">
      <alignment horizontal="right"/>
    </xf>
    <xf numFmtId="0" fontId="18" fillId="3" borderId="0" xfId="0" applyFont="1" applyFill="1"/>
    <xf numFmtId="0" fontId="18" fillId="3" borderId="0" xfId="0" applyFont="1" applyFill="1" applyAlignment="1">
      <alignment horizontal="right"/>
    </xf>
    <xf numFmtId="170" fontId="18" fillId="3" borderId="0" xfId="0" applyNumberFormat="1" applyFont="1" applyFill="1" applyAlignment="1">
      <alignment horizontal="right"/>
    </xf>
    <xf numFmtId="171" fontId="6" fillId="4" borderId="16" xfId="0" applyNumberFormat="1" applyFont="1" applyFill="1" applyBorder="1" applyAlignment="1">
      <alignment vertical="center" wrapText="1"/>
    </xf>
    <xf numFmtId="171" fontId="6" fillId="4" borderId="16" xfId="0" applyNumberFormat="1" applyFont="1" applyFill="1" applyBorder="1" applyAlignment="1">
      <alignment horizontal="right" vertical="center" wrapText="1"/>
    </xf>
    <xf numFmtId="171" fontId="27" fillId="18" borderId="16" xfId="0" applyNumberFormat="1" applyFont="1" applyFill="1" applyBorder="1" applyAlignment="1">
      <alignment vertical="center" wrapText="1"/>
    </xf>
    <xf numFmtId="38" fontId="27" fillId="18" borderId="16" xfId="0" applyNumberFormat="1" applyFont="1" applyFill="1" applyBorder="1" applyAlignment="1">
      <alignment vertical="center" wrapText="1"/>
    </xf>
    <xf numFmtId="38" fontId="6" fillId="4" borderId="16" xfId="0" applyNumberFormat="1" applyFont="1" applyFill="1" applyBorder="1" applyAlignment="1">
      <alignment vertical="center" wrapText="1"/>
    </xf>
    <xf numFmtId="38" fontId="6" fillId="4" borderId="16" xfId="0" applyNumberFormat="1" applyFont="1" applyFill="1" applyBorder="1" applyAlignment="1">
      <alignment horizontal="right" vertical="center" wrapText="1"/>
    </xf>
    <xf numFmtId="49" fontId="24" fillId="3" borderId="0" xfId="0" applyNumberFormat="1" applyFont="1" applyFill="1" applyAlignment="1" applyProtection="1">
      <alignment horizontal="center"/>
      <protection locked="0"/>
    </xf>
    <xf numFmtId="3" fontId="6" fillId="19" borderId="2" xfId="0" applyNumberFormat="1" applyFont="1" applyFill="1" applyBorder="1" applyAlignment="1">
      <alignment vertical="center" wrapText="1"/>
    </xf>
    <xf numFmtId="6" fontId="13" fillId="0" borderId="2" xfId="0" applyNumberFormat="1" applyFont="1" applyFill="1" applyBorder="1" applyAlignment="1" applyProtection="1">
      <alignment horizontal="right"/>
    </xf>
    <xf numFmtId="169" fontId="3" fillId="0" borderId="37" xfId="0" applyNumberFormat="1" applyFont="1" applyFill="1" applyBorder="1" applyProtection="1"/>
    <xf numFmtId="0" fontId="3" fillId="13" borderId="32" xfId="0" applyFont="1" applyFill="1" applyBorder="1" applyProtection="1">
      <protection locked="0"/>
    </xf>
    <xf numFmtId="0" fontId="3" fillId="13" borderId="29" xfId="0" applyFont="1" applyFill="1" applyBorder="1" applyProtection="1">
      <protection locked="0"/>
    </xf>
    <xf numFmtId="0" fontId="3" fillId="13" borderId="2" xfId="0" applyFont="1" applyFill="1" applyBorder="1" applyProtection="1">
      <protection locked="0"/>
    </xf>
    <xf numFmtId="0" fontId="3" fillId="13" borderId="37" xfId="0" applyFont="1" applyFill="1" applyBorder="1" applyProtection="1">
      <protection locked="0"/>
    </xf>
    <xf numFmtId="0" fontId="3" fillId="0" borderId="30" xfId="0" applyFont="1" applyFill="1" applyBorder="1" applyProtection="1">
      <protection locked="0"/>
    </xf>
    <xf numFmtId="0" fontId="5" fillId="19" borderId="2" xfId="0" applyFont="1" applyFill="1" applyBorder="1" applyAlignment="1">
      <alignment vertical="center"/>
    </xf>
    <xf numFmtId="3" fontId="6" fillId="19" borderId="2" xfId="0" applyNumberFormat="1" applyFont="1" applyFill="1" applyBorder="1" applyAlignment="1">
      <alignment horizontal="right" vertical="center" wrapText="1"/>
    </xf>
    <xf numFmtId="10" fontId="6" fillId="19" borderId="2" xfId="0" applyNumberFormat="1" applyFont="1" applyFill="1" applyBorder="1" applyAlignment="1">
      <alignment vertical="center" wrapText="1"/>
    </xf>
    <xf numFmtId="165" fontId="6" fillId="19" borderId="2" xfId="0" applyNumberFormat="1" applyFont="1" applyFill="1" applyBorder="1" applyAlignment="1">
      <alignment horizontal="right" vertical="center" wrapText="1"/>
    </xf>
    <xf numFmtId="3" fontId="6" fillId="0" borderId="2" xfId="0" applyNumberFormat="1" applyFont="1" applyFill="1" applyBorder="1" applyAlignment="1">
      <alignment vertical="center" wrapText="1"/>
    </xf>
    <xf numFmtId="0" fontId="31" fillId="0" borderId="0" xfId="0" applyFont="1"/>
    <xf numFmtId="0" fontId="0" fillId="0" borderId="0" xfId="0" applyAlignment="1">
      <alignment vertical="center"/>
    </xf>
    <xf numFmtId="0" fontId="32" fillId="0" borderId="0" xfId="0" applyFont="1" applyAlignment="1">
      <alignment horizontal="justify" vertical="center"/>
    </xf>
    <xf numFmtId="0" fontId="20" fillId="0" borderId="0" xfId="0" applyFont="1" applyAlignment="1">
      <alignment vertical="center"/>
    </xf>
    <xf numFmtId="0" fontId="33" fillId="0" borderId="0" xfId="0" applyFont="1"/>
    <xf numFmtId="0" fontId="32" fillId="0" borderId="0" xfId="0" applyFont="1" applyAlignment="1">
      <alignment horizontal="left" vertical="center" wrapText="1"/>
    </xf>
    <xf numFmtId="49" fontId="24" fillId="3" borderId="0" xfId="0" applyNumberFormat="1" applyFont="1" applyFill="1" applyAlignment="1" applyProtection="1">
      <alignment horizontal="center"/>
      <protection locked="0"/>
    </xf>
    <xf numFmtId="0" fontId="11" fillId="20" borderId="2" xfId="0" applyFont="1" applyFill="1" applyBorder="1" applyAlignment="1" applyProtection="1">
      <alignment horizontal="left"/>
    </xf>
    <xf numFmtId="0" fontId="9" fillId="20" borderId="0" xfId="0" applyFont="1" applyFill="1" applyBorder="1" applyAlignment="1" applyProtection="1">
      <alignment horizontal="center" vertical="center"/>
    </xf>
    <xf numFmtId="0" fontId="24" fillId="3" borderId="0" xfId="0" applyFont="1" applyFill="1" applyAlignment="1" applyProtection="1">
      <alignment horizontal="center"/>
      <protection locked="0"/>
    </xf>
    <xf numFmtId="0" fontId="2" fillId="20" borderId="2" xfId="0" applyFont="1" applyFill="1" applyBorder="1" applyAlignment="1" applyProtection="1">
      <alignment horizontal="left"/>
    </xf>
    <xf numFmtId="0" fontId="11" fillId="20" borderId="3" xfId="0" applyFont="1" applyFill="1" applyBorder="1" applyAlignment="1" applyProtection="1">
      <alignment horizontal="left"/>
    </xf>
    <xf numFmtId="0" fontId="11" fillId="20" borderId="4" xfId="0" applyFont="1" applyFill="1" applyBorder="1" applyAlignment="1" applyProtection="1">
      <alignment horizontal="left"/>
    </xf>
    <xf numFmtId="0" fontId="11" fillId="20" borderId="5" xfId="0" applyFont="1" applyFill="1" applyBorder="1" applyAlignment="1" applyProtection="1">
      <alignment horizontal="left"/>
    </xf>
    <xf numFmtId="0" fontId="9" fillId="20" borderId="0" xfId="0" applyNumberFormat="1" applyFont="1" applyFill="1" applyBorder="1" applyAlignment="1" applyProtection="1">
      <alignment horizontal="center" vertical="center"/>
    </xf>
    <xf numFmtId="0" fontId="9" fillId="19" borderId="0" xfId="0" applyFont="1" applyFill="1" applyAlignment="1">
      <alignment horizontal="center"/>
    </xf>
    <xf numFmtId="0" fontId="2" fillId="11" borderId="14" xfId="0" applyFont="1" applyFill="1" applyBorder="1" applyAlignment="1" applyProtection="1">
      <alignment horizontal="left" vertical="center"/>
    </xf>
    <xf numFmtId="0" fontId="2" fillId="11" borderId="15" xfId="0" applyFont="1" applyFill="1" applyBorder="1" applyAlignment="1" applyProtection="1">
      <alignment horizontal="left" vertical="center"/>
    </xf>
    <xf numFmtId="0" fontId="19" fillId="11" borderId="3" xfId="0" applyFont="1" applyFill="1" applyBorder="1" applyAlignment="1" applyProtection="1">
      <alignment horizontal="center"/>
    </xf>
    <xf numFmtId="0" fontId="19" fillId="11" borderId="4" xfId="0" applyFont="1" applyFill="1" applyBorder="1" applyAlignment="1" applyProtection="1">
      <alignment horizontal="center"/>
    </xf>
    <xf numFmtId="0" fontId="19" fillId="11" borderId="5" xfId="0" applyFont="1" applyFill="1" applyBorder="1" applyAlignment="1" applyProtection="1">
      <alignment horizontal="center"/>
    </xf>
    <xf numFmtId="0" fontId="3" fillId="10" borderId="44" xfId="0" applyFont="1" applyFill="1" applyBorder="1" applyAlignment="1" applyProtection="1">
      <alignment horizontal="left"/>
    </xf>
    <xf numFmtId="0" fontId="3" fillId="10" borderId="45" xfId="0" applyFont="1" applyFill="1" applyBorder="1" applyAlignment="1" applyProtection="1">
      <alignment horizontal="left"/>
    </xf>
    <xf numFmtId="0" fontId="3" fillId="10" borderId="3" xfId="0" applyFont="1" applyFill="1" applyBorder="1" applyAlignment="1" applyProtection="1">
      <alignment horizontal="left"/>
    </xf>
    <xf numFmtId="0" fontId="3" fillId="10" borderId="5" xfId="0" applyFont="1" applyFill="1" applyBorder="1" applyAlignment="1" applyProtection="1">
      <alignment horizontal="left"/>
    </xf>
    <xf numFmtId="0" fontId="9" fillId="20" borderId="2" xfId="0" applyFont="1" applyFill="1" applyBorder="1" applyAlignment="1" applyProtection="1">
      <alignment horizontal="center"/>
    </xf>
    <xf numFmtId="0" fontId="18" fillId="13" borderId="10" xfId="0" applyFont="1" applyFill="1" applyBorder="1" applyAlignment="1" applyProtection="1">
      <alignment horizontal="center"/>
      <protection locked="0"/>
    </xf>
    <xf numFmtId="0" fontId="3" fillId="13" borderId="0" xfId="0" applyFont="1" applyFill="1" applyBorder="1" applyAlignment="1" applyProtection="1">
      <alignment horizontal="center"/>
      <protection locked="0"/>
    </xf>
    <xf numFmtId="0" fontId="3" fillId="3" borderId="1" xfId="0" applyFont="1" applyFill="1" applyBorder="1" applyAlignment="1" applyProtection="1">
      <alignment horizontal="center"/>
    </xf>
    <xf numFmtId="0" fontId="3" fillId="3" borderId="12" xfId="0" applyFont="1" applyFill="1" applyBorder="1" applyAlignment="1" applyProtection="1">
      <alignment horizontal="center"/>
    </xf>
    <xf numFmtId="0" fontId="19" fillId="14" borderId="3" xfId="0" applyFont="1" applyFill="1" applyBorder="1" applyAlignment="1" applyProtection="1">
      <alignment horizontal="center" vertical="center"/>
    </xf>
    <xf numFmtId="0" fontId="19" fillId="14" borderId="4" xfId="0" applyFont="1" applyFill="1" applyBorder="1" applyAlignment="1" applyProtection="1">
      <alignment horizontal="center" vertical="center"/>
    </xf>
    <xf numFmtId="0" fontId="19" fillId="14" borderId="5" xfId="0" applyFont="1" applyFill="1" applyBorder="1" applyAlignment="1" applyProtection="1">
      <alignment horizontal="center" vertical="center"/>
    </xf>
    <xf numFmtId="0" fontId="2" fillId="11" borderId="18" xfId="0" applyFont="1" applyFill="1" applyBorder="1" applyAlignment="1" applyProtection="1">
      <alignment horizontal="left" vertical="center"/>
    </xf>
    <xf numFmtId="0" fontId="2" fillId="11" borderId="19" xfId="0" applyFont="1" applyFill="1" applyBorder="1" applyAlignment="1" applyProtection="1">
      <alignment horizontal="left" vertical="center"/>
    </xf>
    <xf numFmtId="0" fontId="2" fillId="11" borderId="20" xfId="0" applyFont="1" applyFill="1" applyBorder="1" applyAlignment="1" applyProtection="1">
      <alignment horizontal="left" vertical="center"/>
    </xf>
    <xf numFmtId="0" fontId="2" fillId="11" borderId="21" xfId="0" applyFont="1" applyFill="1" applyBorder="1" applyAlignment="1" applyProtection="1">
      <alignment horizontal="left" vertical="center"/>
    </xf>
    <xf numFmtId="0" fontId="15" fillId="11" borderId="3" xfId="0" applyFont="1" applyFill="1" applyBorder="1" applyAlignment="1" applyProtection="1">
      <alignment horizontal="center"/>
    </xf>
    <xf numFmtId="0" fontId="15" fillId="11" borderId="4" xfId="0" applyFont="1" applyFill="1" applyBorder="1" applyAlignment="1" applyProtection="1">
      <alignment horizontal="center"/>
    </xf>
    <xf numFmtId="0" fontId="15" fillId="11" borderId="5" xfId="0" applyFont="1" applyFill="1" applyBorder="1" applyAlignment="1" applyProtection="1">
      <alignment horizontal="center"/>
    </xf>
    <xf numFmtId="0" fontId="9" fillId="8" borderId="0" xfId="0" applyFont="1" applyFill="1" applyAlignment="1" applyProtection="1">
      <alignment horizontal="center"/>
    </xf>
    <xf numFmtId="0" fontId="10" fillId="9" borderId="0" xfId="0" applyFont="1" applyFill="1" applyAlignment="1" applyProtection="1">
      <alignment horizontal="center"/>
    </xf>
    <xf numFmtId="4" fontId="13" fillId="9" borderId="3" xfId="0" applyNumberFormat="1" applyFont="1" applyFill="1" applyBorder="1" applyAlignment="1" applyProtection="1">
      <alignment horizontal="center"/>
    </xf>
    <xf numFmtId="4" fontId="13" fillId="9" borderId="5" xfId="0" applyNumberFormat="1" applyFont="1" applyFill="1" applyBorder="1" applyAlignment="1" applyProtection="1">
      <alignment horizontal="center"/>
    </xf>
    <xf numFmtId="166" fontId="13" fillId="9" borderId="3" xfId="0" applyNumberFormat="1" applyFont="1" applyFill="1" applyBorder="1" applyAlignment="1" applyProtection="1">
      <alignment horizontal="center"/>
    </xf>
    <xf numFmtId="166" fontId="13" fillId="9" borderId="5" xfId="0" applyNumberFormat="1" applyFont="1" applyFill="1" applyBorder="1" applyAlignment="1" applyProtection="1">
      <alignment horizontal="center"/>
    </xf>
    <xf numFmtId="49" fontId="13" fillId="9" borderId="3" xfId="0" applyNumberFormat="1" applyFont="1" applyFill="1" applyBorder="1" applyAlignment="1" applyProtection="1">
      <alignment horizontal="center"/>
    </xf>
    <xf numFmtId="49" fontId="13" fillId="9" borderId="5" xfId="0" applyNumberFormat="1" applyFont="1" applyFill="1" applyBorder="1" applyAlignment="1" applyProtection="1">
      <alignment horizontal="center"/>
    </xf>
    <xf numFmtId="0" fontId="23" fillId="3" borderId="0" xfId="1" applyFont="1" applyFill="1" applyAlignment="1" applyProtection="1">
      <alignment horizontal="center" vertical="center"/>
    </xf>
    <xf numFmtId="0" fontId="10" fillId="10" borderId="0" xfId="0" applyFont="1" applyFill="1" applyAlignment="1" applyProtection="1">
      <alignment horizontal="center"/>
    </xf>
    <xf numFmtId="0" fontId="21" fillId="10" borderId="14" xfId="0" applyFont="1" applyFill="1" applyBorder="1" applyAlignment="1" applyProtection="1">
      <alignment horizontal="right"/>
    </xf>
    <xf numFmtId="0" fontId="21" fillId="10" borderId="15" xfId="0" applyFont="1" applyFill="1" applyBorder="1" applyAlignment="1" applyProtection="1">
      <alignment horizontal="right"/>
    </xf>
    <xf numFmtId="0" fontId="19" fillId="11" borderId="17" xfId="0" applyFont="1" applyFill="1" applyBorder="1" applyAlignment="1" applyProtection="1">
      <alignment horizontal="center"/>
    </xf>
    <xf numFmtId="0" fontId="19" fillId="11" borderId="1" xfId="0" applyFont="1" applyFill="1" applyBorder="1" applyAlignment="1" applyProtection="1">
      <alignment horizontal="center"/>
    </xf>
    <xf numFmtId="0" fontId="19" fillId="11" borderId="12" xfId="0" applyFont="1" applyFill="1" applyBorder="1" applyAlignment="1" applyProtection="1">
      <alignment horizontal="center"/>
    </xf>
    <xf numFmtId="0" fontId="19" fillId="11" borderId="14" xfId="0" applyFont="1" applyFill="1" applyBorder="1" applyAlignment="1" applyProtection="1">
      <alignment horizontal="left"/>
    </xf>
    <xf numFmtId="0" fontId="19" fillId="11" borderId="15" xfId="0" applyFont="1" applyFill="1" applyBorder="1" applyAlignment="1" applyProtection="1">
      <alignment horizontal="left"/>
    </xf>
  </cellXfs>
  <cellStyles count="19">
    <cellStyle name="Followed Hyperlink" xfId="2" builtinId="9" hidden="1"/>
    <cellStyle name="Followed Hyperlink" xfId="3" builtinId="9" hidden="1"/>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8" builtinId="9" hidden="1"/>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7</xdr:col>
      <xdr:colOff>231774</xdr:colOff>
      <xdr:row>2</xdr:row>
      <xdr:rowOff>42811</xdr:rowOff>
    </xdr:from>
    <xdr:to>
      <xdr:col>10</xdr:col>
      <xdr:colOff>761999</xdr:colOff>
      <xdr:row>8</xdr:row>
      <xdr:rowOff>123825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stretch>
          <a:fillRect/>
        </a:stretch>
      </xdr:blipFill>
      <xdr:spPr>
        <a:xfrm>
          <a:off x="5565774" y="576211"/>
          <a:ext cx="2816225" cy="194791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0.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4"/>
  <sheetViews>
    <sheetView tabSelected="1" workbookViewId="0">
      <selection activeCell="A11" sqref="A11:K11"/>
    </sheetView>
  </sheetViews>
  <sheetFormatPr defaultColWidth="11.42578125" defaultRowHeight="12.75" x14ac:dyDescent="0.2"/>
  <sheetData>
    <row r="1" spans="1:11" ht="21" customHeight="1" x14ac:dyDescent="0.2"/>
    <row r="2" spans="1:11" ht="21" customHeight="1" x14ac:dyDescent="0.2"/>
    <row r="3" spans="1:11" ht="21" customHeight="1" x14ac:dyDescent="0.2"/>
    <row r="4" spans="1:11" ht="42" customHeight="1" x14ac:dyDescent="0.5">
      <c r="A4" s="230" t="s">
        <v>224</v>
      </c>
    </row>
    <row r="5" spans="1:11" ht="21" customHeight="1" x14ac:dyDescent="0.2"/>
    <row r="6" spans="1:11" ht="21" customHeight="1" x14ac:dyDescent="0.2"/>
    <row r="7" spans="1:11" ht="21" customHeight="1" x14ac:dyDescent="0.2"/>
    <row r="8" spans="1:11" ht="21" customHeight="1" x14ac:dyDescent="0.2"/>
    <row r="9" spans="1:11" ht="21" customHeight="1" x14ac:dyDescent="0.2"/>
    <row r="10" spans="1:11" ht="21" customHeight="1" x14ac:dyDescent="0.2"/>
    <row r="11" spans="1:11" s="227" customFormat="1" ht="105.95" customHeight="1" x14ac:dyDescent="0.2">
      <c r="A11" s="231" t="s">
        <v>203</v>
      </c>
      <c r="B11" s="231"/>
      <c r="C11" s="231"/>
      <c r="D11" s="231"/>
      <c r="E11" s="231"/>
      <c r="F11" s="231"/>
      <c r="G11" s="231"/>
      <c r="H11" s="231"/>
      <c r="I11" s="231"/>
      <c r="J11" s="231"/>
      <c r="K11" s="231"/>
    </row>
    <row r="12" spans="1:11" s="227" customFormat="1" ht="15.75" x14ac:dyDescent="0.2">
      <c r="A12" s="228"/>
      <c r="B12" s="229"/>
      <c r="C12" s="229"/>
      <c r="D12" s="229"/>
      <c r="E12" s="229"/>
      <c r="F12" s="229"/>
      <c r="G12" s="229"/>
      <c r="H12" s="229"/>
      <c r="I12" s="229"/>
      <c r="J12" s="229"/>
      <c r="K12" s="229"/>
    </row>
    <row r="13" spans="1:11" s="227" customFormat="1" ht="147" customHeight="1" x14ac:dyDescent="0.2">
      <c r="A13" s="231" t="s">
        <v>223</v>
      </c>
      <c r="B13" s="231"/>
      <c r="C13" s="231"/>
      <c r="D13" s="231"/>
      <c r="E13" s="231"/>
      <c r="F13" s="231"/>
      <c r="G13" s="231"/>
      <c r="H13" s="231"/>
      <c r="I13" s="231"/>
      <c r="J13" s="231"/>
      <c r="K13" s="231"/>
    </row>
    <row r="14" spans="1:11" ht="15" x14ac:dyDescent="0.25">
      <c r="A14" s="226"/>
    </row>
  </sheetData>
  <mergeCells count="2">
    <mergeCell ref="A11:K11"/>
    <mergeCell ref="A13:K13"/>
  </mergeCells>
  <pageMargins left="0.75" right="0.75" top="1" bottom="1" header="0.5" footer="0.5"/>
  <pageSetup orientation="portrait" horizontalDpi="4294967292" verticalDpi="4294967292"/>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34"/>
  <sheetViews>
    <sheetView topLeftCell="A3" zoomScale="150" zoomScaleNormal="150" zoomScalePageLayoutView="150" workbookViewId="0">
      <selection activeCell="C26" sqref="C26"/>
    </sheetView>
  </sheetViews>
  <sheetFormatPr defaultColWidth="8.85546875" defaultRowHeight="12.75" x14ac:dyDescent="0.2"/>
  <cols>
    <col min="1" max="1" width="2.42578125" style="19" customWidth="1"/>
    <col min="2" max="2" width="24" style="19" customWidth="1"/>
    <col min="3" max="15" width="11.140625" style="19" customWidth="1"/>
    <col min="16" max="16384" width="8.85546875" style="19"/>
  </cols>
  <sheetData>
    <row r="1" spans="1:15" ht="33.75" x14ac:dyDescent="0.2">
      <c r="A1" s="59"/>
      <c r="B1" s="234" t="s">
        <v>191</v>
      </c>
      <c r="C1" s="234"/>
      <c r="D1" s="234"/>
      <c r="E1" s="234"/>
      <c r="F1" s="234"/>
      <c r="G1" s="234"/>
      <c r="H1" s="234"/>
      <c r="I1" s="234"/>
      <c r="J1" s="234"/>
      <c r="K1" s="234"/>
      <c r="L1" s="234"/>
      <c r="M1" s="234"/>
      <c r="N1" s="234"/>
      <c r="O1" s="234"/>
    </row>
    <row r="2" spans="1:15" ht="18" x14ac:dyDescent="0.25">
      <c r="A2" s="60"/>
      <c r="B2" s="235" t="s">
        <v>198</v>
      </c>
      <c r="C2" s="235"/>
      <c r="D2" s="235"/>
      <c r="E2" s="235"/>
      <c r="F2" s="235"/>
      <c r="G2" s="235"/>
      <c r="H2" s="235"/>
      <c r="I2" s="235"/>
      <c r="J2" s="235"/>
      <c r="K2" s="235"/>
      <c r="L2" s="235"/>
      <c r="M2" s="235"/>
      <c r="N2" s="235"/>
      <c r="O2" s="235"/>
    </row>
    <row r="3" spans="1:15" ht="18" x14ac:dyDescent="0.25">
      <c r="A3" s="60"/>
      <c r="B3" s="232" t="s">
        <v>204</v>
      </c>
      <c r="C3" s="232"/>
      <c r="D3" s="232"/>
      <c r="E3" s="232"/>
      <c r="F3" s="232"/>
      <c r="G3" s="232"/>
      <c r="H3" s="232"/>
      <c r="I3" s="232"/>
      <c r="J3" s="232"/>
      <c r="K3" s="232"/>
      <c r="L3" s="232"/>
      <c r="M3" s="232"/>
      <c r="N3" s="232"/>
      <c r="O3" s="232"/>
    </row>
    <row r="4" spans="1:15" ht="18" x14ac:dyDescent="0.25">
      <c r="A4" s="60"/>
      <c r="B4" s="192"/>
      <c r="C4" s="192"/>
      <c r="D4" s="192"/>
      <c r="E4" s="192"/>
      <c r="F4" s="192"/>
      <c r="G4" s="192"/>
      <c r="H4" s="192"/>
      <c r="I4" s="192"/>
      <c r="J4" s="62"/>
      <c r="K4" s="62" t="s">
        <v>196</v>
      </c>
      <c r="L4" s="62"/>
      <c r="M4" s="192"/>
      <c r="N4" s="192"/>
      <c r="O4" s="192"/>
    </row>
    <row r="5" spans="1:15" ht="18" x14ac:dyDescent="0.25">
      <c r="A5" s="60"/>
      <c r="B5" s="192"/>
      <c r="C5" s="167" t="s">
        <v>122</v>
      </c>
      <c r="D5" s="165" t="s">
        <v>123</v>
      </c>
      <c r="E5" s="165" t="s">
        <v>124</v>
      </c>
      <c r="F5" s="165" t="s">
        <v>125</v>
      </c>
      <c r="G5" s="165" t="s">
        <v>126</v>
      </c>
      <c r="H5" s="165" t="s">
        <v>127</v>
      </c>
      <c r="I5" s="165" t="s">
        <v>128</v>
      </c>
      <c r="J5" s="165" t="s">
        <v>129</v>
      </c>
      <c r="K5" s="165" t="s">
        <v>130</v>
      </c>
      <c r="L5" s="165" t="s">
        <v>131</v>
      </c>
      <c r="M5" s="165" t="s">
        <v>132</v>
      </c>
      <c r="N5" s="165" t="s">
        <v>133</v>
      </c>
      <c r="O5" s="166" t="s">
        <v>134</v>
      </c>
    </row>
    <row r="6" spans="1:15" x14ac:dyDescent="0.2">
      <c r="A6" s="60"/>
      <c r="B6" s="233" t="s">
        <v>189</v>
      </c>
      <c r="C6" s="233"/>
      <c r="D6" s="233"/>
      <c r="E6" s="233"/>
      <c r="F6" s="233"/>
      <c r="G6" s="233"/>
      <c r="H6" s="233"/>
      <c r="I6" s="233"/>
      <c r="J6" s="233"/>
      <c r="K6" s="233"/>
      <c r="L6" s="233"/>
      <c r="M6" s="233"/>
      <c r="N6" s="233"/>
      <c r="O6" s="233"/>
    </row>
    <row r="7" spans="1:15" x14ac:dyDescent="0.2">
      <c r="A7" s="60"/>
      <c r="B7" s="71" t="s">
        <v>199</v>
      </c>
      <c r="C7" s="72">
        <f>'Cash Flow - Y1'!D8</f>
        <v>6600</v>
      </c>
      <c r="D7" s="72">
        <f>'Cash Flow - Y1'!E8</f>
        <v>6600</v>
      </c>
      <c r="E7" s="72">
        <f>'Cash Flow - Y1'!F8</f>
        <v>7920</v>
      </c>
      <c r="F7" s="72">
        <f>'Cash Flow - Y1'!G8</f>
        <v>6600</v>
      </c>
      <c r="G7" s="72">
        <f>'Cash Flow - Y1'!H8</f>
        <v>7920</v>
      </c>
      <c r="H7" s="72">
        <f>'Cash Flow - Y1'!I8</f>
        <v>7920</v>
      </c>
      <c r="I7" s="72">
        <f>'Cash Flow - Y1'!J8</f>
        <v>7920</v>
      </c>
      <c r="J7" s="72">
        <f>'Cash Flow - Y1'!K8</f>
        <v>7920</v>
      </c>
      <c r="K7" s="72">
        <f>'Cash Flow - Y1'!L8</f>
        <v>6600</v>
      </c>
      <c r="L7" s="72">
        <f>'Cash Flow - Y1'!M8</f>
        <v>6600</v>
      </c>
      <c r="M7" s="72">
        <f>'Cash Flow - Y1'!N8</f>
        <v>7920</v>
      </c>
      <c r="N7" s="72">
        <f>'Cash Flow - Y1'!O8</f>
        <v>7920</v>
      </c>
      <c r="O7" s="70">
        <f>SUM(C7:N7)</f>
        <v>88440</v>
      </c>
    </row>
    <row r="8" spans="1:15" x14ac:dyDescent="0.2">
      <c r="A8" s="60"/>
      <c r="B8" s="71" t="s">
        <v>200</v>
      </c>
      <c r="C8" s="72">
        <f>'Cash Flow - Y1'!D9</f>
        <v>1100</v>
      </c>
      <c r="D8" s="72">
        <f>'Cash Flow - Y1'!E9</f>
        <v>1100</v>
      </c>
      <c r="E8" s="72">
        <f>'Cash Flow - Y1'!F9</f>
        <v>1320</v>
      </c>
      <c r="F8" s="72">
        <f>'Cash Flow - Y1'!G9</f>
        <v>1100</v>
      </c>
      <c r="G8" s="72">
        <f>'Cash Flow - Y1'!H9</f>
        <v>1320</v>
      </c>
      <c r="H8" s="72">
        <f>'Cash Flow - Y1'!I9</f>
        <v>1320</v>
      </c>
      <c r="I8" s="72">
        <f>'Cash Flow - Y1'!J9</f>
        <v>1320</v>
      </c>
      <c r="J8" s="72">
        <f>'Cash Flow - Y1'!K9</f>
        <v>1320</v>
      </c>
      <c r="K8" s="72">
        <f>'Cash Flow - Y1'!L9</f>
        <v>1100</v>
      </c>
      <c r="L8" s="214">
        <f>'Cash Flow - Y1'!M9</f>
        <v>1100</v>
      </c>
      <c r="M8" s="72">
        <f>'Cash Flow - Y1'!N9</f>
        <v>1320</v>
      </c>
      <c r="N8" s="72">
        <f>'Cash Flow - Y1'!O9</f>
        <v>1320</v>
      </c>
      <c r="O8" s="70">
        <f t="shared" ref="O8:O10" si="0">SUM(C8:N8)</f>
        <v>14740</v>
      </c>
    </row>
    <row r="9" spans="1:15" x14ac:dyDescent="0.2">
      <c r="A9" s="60"/>
      <c r="B9" s="71" t="s">
        <v>201</v>
      </c>
      <c r="C9" s="72">
        <f>'Cash Flow - Y1'!D10</f>
        <v>4400</v>
      </c>
      <c r="D9" s="72">
        <f>'Cash Flow - Y1'!E10</f>
        <v>4400</v>
      </c>
      <c r="E9" s="72">
        <f>'Cash Flow - Y1'!F10</f>
        <v>5280</v>
      </c>
      <c r="F9" s="72">
        <f>'Cash Flow - Y1'!G10</f>
        <v>4400</v>
      </c>
      <c r="G9" s="72">
        <f>'Cash Flow - Y1'!H10</f>
        <v>5280</v>
      </c>
      <c r="H9" s="72">
        <f>'Cash Flow - Y1'!I10</f>
        <v>5280</v>
      </c>
      <c r="I9" s="72">
        <f>'Cash Flow - Y1'!J10</f>
        <v>5280</v>
      </c>
      <c r="J9" s="72">
        <f>'Cash Flow - Y1'!K10</f>
        <v>5280</v>
      </c>
      <c r="K9" s="72">
        <f>'Cash Flow - Y1'!L10</f>
        <v>4400</v>
      </c>
      <c r="L9" s="72">
        <f>'Cash Flow - Y1'!M10</f>
        <v>4400</v>
      </c>
      <c r="M9" s="72">
        <f>'Cash Flow - Y1'!N10</f>
        <v>5280</v>
      </c>
      <c r="N9" s="72">
        <f>'Cash Flow - Y1'!O10</f>
        <v>5280</v>
      </c>
      <c r="O9" s="70">
        <f t="shared" si="0"/>
        <v>58960</v>
      </c>
    </row>
    <row r="10" spans="1:15" ht="13.5" thickBot="1" x14ac:dyDescent="0.25">
      <c r="A10" s="60"/>
      <c r="B10" s="73" t="s">
        <v>196</v>
      </c>
      <c r="C10" s="72">
        <f>'Cash Flow - Y1'!D11</f>
        <v>0</v>
      </c>
      <c r="D10" s="72">
        <f>'Cash Flow - Y1'!E11</f>
        <v>0</v>
      </c>
      <c r="E10" s="72">
        <f>'Cash Flow - Y1'!F11</f>
        <v>0</v>
      </c>
      <c r="F10" s="72">
        <f>'Cash Flow - Y1'!G11</f>
        <v>0</v>
      </c>
      <c r="G10" s="72">
        <f>'Cash Flow - Y1'!H11</f>
        <v>0</v>
      </c>
      <c r="H10" s="72">
        <f>'Cash Flow - Y1'!I11</f>
        <v>0</v>
      </c>
      <c r="I10" s="72">
        <f>'Cash Flow - Y1'!J11</f>
        <v>0</v>
      </c>
      <c r="J10" s="72">
        <f>'Cash Flow - Y1'!K11</f>
        <v>0</v>
      </c>
      <c r="K10" s="72">
        <f>'Cash Flow - Y1'!L11</f>
        <v>0</v>
      </c>
      <c r="L10" s="72">
        <f>'Cash Flow - Y1'!M11</f>
        <v>0</v>
      </c>
      <c r="M10" s="72">
        <f>'Cash Flow - Y1'!N11</f>
        <v>0</v>
      </c>
      <c r="N10" s="72">
        <f>'Cash Flow - Y1'!O11</f>
        <v>0</v>
      </c>
      <c r="O10" s="193">
        <f t="shared" si="0"/>
        <v>0</v>
      </c>
    </row>
    <row r="11" spans="1:15" ht="13.5" thickBot="1" x14ac:dyDescent="0.25">
      <c r="A11" s="60"/>
      <c r="B11" s="194" t="s">
        <v>190</v>
      </c>
      <c r="C11" s="104">
        <f t="shared" ref="C11:N11" si="1">SUM(C7:C10)</f>
        <v>12100</v>
      </c>
      <c r="D11" s="104">
        <f t="shared" si="1"/>
        <v>12100</v>
      </c>
      <c r="E11" s="104">
        <f t="shared" si="1"/>
        <v>14520</v>
      </c>
      <c r="F11" s="104">
        <f t="shared" si="1"/>
        <v>12100</v>
      </c>
      <c r="G11" s="104">
        <f t="shared" si="1"/>
        <v>14520</v>
      </c>
      <c r="H11" s="104">
        <f t="shared" si="1"/>
        <v>14520</v>
      </c>
      <c r="I11" s="104">
        <f t="shared" si="1"/>
        <v>14520</v>
      </c>
      <c r="J11" s="104">
        <f t="shared" si="1"/>
        <v>14520</v>
      </c>
      <c r="K11" s="104">
        <f t="shared" si="1"/>
        <v>12100</v>
      </c>
      <c r="L11" s="104">
        <f t="shared" si="1"/>
        <v>12100</v>
      </c>
      <c r="M11" s="104">
        <f t="shared" si="1"/>
        <v>14520</v>
      </c>
      <c r="N11" s="104">
        <f t="shared" si="1"/>
        <v>14520</v>
      </c>
      <c r="O11" s="195">
        <f>SUM(C11:N11)</f>
        <v>162140</v>
      </c>
    </row>
    <row r="12" spans="1:15" ht="13.5" thickTop="1" x14ac:dyDescent="0.2"/>
    <row r="14" spans="1:15" ht="18" x14ac:dyDescent="0.25">
      <c r="B14" s="232" t="s">
        <v>205</v>
      </c>
      <c r="C14" s="232"/>
      <c r="D14" s="232"/>
      <c r="E14" s="232"/>
      <c r="F14" s="232"/>
      <c r="G14" s="232"/>
      <c r="H14" s="232"/>
      <c r="I14" s="232"/>
      <c r="J14" s="232"/>
      <c r="K14" s="232"/>
      <c r="L14" s="232"/>
      <c r="M14" s="232"/>
      <c r="N14" s="232"/>
      <c r="O14" s="232"/>
    </row>
    <row r="15" spans="1:15" ht="18" x14ac:dyDescent="0.25">
      <c r="B15" s="192"/>
      <c r="C15" s="192"/>
      <c r="D15" s="192"/>
      <c r="E15" s="192"/>
      <c r="F15" s="192"/>
      <c r="G15" s="192"/>
      <c r="H15" s="192"/>
      <c r="I15" s="192"/>
      <c r="J15" s="62"/>
      <c r="K15" s="62"/>
      <c r="L15" s="62"/>
      <c r="M15" s="192"/>
      <c r="N15" s="192"/>
      <c r="O15" s="192"/>
    </row>
    <row r="16" spans="1:15" ht="18" x14ac:dyDescent="0.25">
      <c r="B16" s="192"/>
      <c r="C16" s="167" t="s">
        <v>122</v>
      </c>
      <c r="D16" s="165" t="s">
        <v>123</v>
      </c>
      <c r="E16" s="165" t="s">
        <v>124</v>
      </c>
      <c r="F16" s="165" t="s">
        <v>125</v>
      </c>
      <c r="G16" s="165" t="s">
        <v>126</v>
      </c>
      <c r="H16" s="165" t="s">
        <v>127</v>
      </c>
      <c r="I16" s="165" t="s">
        <v>128</v>
      </c>
      <c r="J16" s="165" t="s">
        <v>129</v>
      </c>
      <c r="K16" s="165" t="s">
        <v>130</v>
      </c>
      <c r="L16" s="165" t="s">
        <v>131</v>
      </c>
      <c r="M16" s="165" t="s">
        <v>132</v>
      </c>
      <c r="N16" s="165" t="s">
        <v>133</v>
      </c>
      <c r="O16" s="166" t="s">
        <v>134</v>
      </c>
    </row>
    <row r="17" spans="2:15" x14ac:dyDescent="0.2">
      <c r="B17" s="233" t="s">
        <v>189</v>
      </c>
      <c r="C17" s="233"/>
      <c r="D17" s="233"/>
      <c r="E17" s="233"/>
      <c r="F17" s="233"/>
      <c r="G17" s="233"/>
      <c r="H17" s="233"/>
      <c r="I17" s="233"/>
      <c r="J17" s="233"/>
      <c r="K17" s="233"/>
      <c r="L17" s="233"/>
      <c r="M17" s="233"/>
      <c r="N17" s="233"/>
      <c r="O17" s="233"/>
    </row>
    <row r="18" spans="2:15" x14ac:dyDescent="0.2">
      <c r="B18" s="71" t="str">
        <f>B7</f>
        <v>60% pay $10</v>
      </c>
      <c r="C18" s="72">
        <f>'Cash Flow - Y2'!C8</f>
        <v>0</v>
      </c>
      <c r="D18" s="72">
        <f>'Cash Flow - Y2'!D8</f>
        <v>0</v>
      </c>
      <c r="E18" s="72">
        <f>'Cash Flow - Y2'!E8</f>
        <v>0</v>
      </c>
      <c r="F18" s="72">
        <f>'Cash Flow - Y2'!F8</f>
        <v>0</v>
      </c>
      <c r="G18" s="72">
        <f>'Cash Flow - Y2'!G8</f>
        <v>0</v>
      </c>
      <c r="H18" s="72">
        <f>'Cash Flow - Y2'!H8</f>
        <v>0</v>
      </c>
      <c r="I18" s="72">
        <f>'Cash Flow - Y2'!I8</f>
        <v>0</v>
      </c>
      <c r="J18" s="72">
        <f>'Cash Flow - Y2'!J8</f>
        <v>0</v>
      </c>
      <c r="K18" s="72">
        <f>'Cash Flow - Y2'!K8</f>
        <v>0</v>
      </c>
      <c r="L18" s="72">
        <f>'Cash Flow - Y2'!L8</f>
        <v>0</v>
      </c>
      <c r="M18" s="72">
        <f>'Cash Flow - Y2'!M8</f>
        <v>0</v>
      </c>
      <c r="N18" s="72">
        <f>'Cash Flow - Y2'!N8</f>
        <v>0</v>
      </c>
      <c r="O18" s="70">
        <f>SUM(C18:N18)</f>
        <v>0</v>
      </c>
    </row>
    <row r="19" spans="2:15" x14ac:dyDescent="0.2">
      <c r="B19" s="71" t="str">
        <f>B8</f>
        <v>20% pay $5</v>
      </c>
      <c r="C19" s="72">
        <f>'Cash Flow - Y2'!C9</f>
        <v>0</v>
      </c>
      <c r="D19" s="72">
        <f>'Cash Flow - Y2'!D9</f>
        <v>0</v>
      </c>
      <c r="E19" s="72">
        <f>'Cash Flow - Y2'!E9</f>
        <v>0</v>
      </c>
      <c r="F19" s="72">
        <f>'Cash Flow - Y2'!F9</f>
        <v>0</v>
      </c>
      <c r="G19" s="72">
        <f>'Cash Flow - Y2'!G9</f>
        <v>0</v>
      </c>
      <c r="H19" s="72">
        <f>'Cash Flow - Y2'!H9</f>
        <v>0</v>
      </c>
      <c r="I19" s="72">
        <f>'Cash Flow - Y2'!I9</f>
        <v>0</v>
      </c>
      <c r="J19" s="72">
        <f>'Cash Flow - Y2'!J9</f>
        <v>0</v>
      </c>
      <c r="K19" s="72">
        <f>'Cash Flow - Y2'!K9</f>
        <v>0</v>
      </c>
      <c r="L19" s="72">
        <f>'Cash Flow - Y2'!L9</f>
        <v>0</v>
      </c>
      <c r="M19" s="72">
        <f>'Cash Flow - Y2'!M9</f>
        <v>0</v>
      </c>
      <c r="N19" s="72">
        <f>'Cash Flow - Y2'!N9</f>
        <v>0</v>
      </c>
      <c r="O19" s="70">
        <f t="shared" ref="O19:O21" si="2">SUM(C19:N19)</f>
        <v>0</v>
      </c>
    </row>
    <row r="20" spans="2:15" x14ac:dyDescent="0.2">
      <c r="B20" s="71" t="str">
        <f>B9</f>
        <v>20% pay $20</v>
      </c>
      <c r="C20" s="72">
        <f>'Cash Flow - Y2'!C10</f>
        <v>0</v>
      </c>
      <c r="D20" s="72">
        <f>'Cash Flow - Y2'!D10</f>
        <v>0</v>
      </c>
      <c r="E20" s="72">
        <f>'Cash Flow - Y2'!E10</f>
        <v>0</v>
      </c>
      <c r="F20" s="72">
        <f>'Cash Flow - Y2'!F10</f>
        <v>0</v>
      </c>
      <c r="G20" s="72">
        <f>'Cash Flow - Y2'!G10</f>
        <v>0</v>
      </c>
      <c r="H20" s="72">
        <f>'Cash Flow - Y2'!H10</f>
        <v>0</v>
      </c>
      <c r="I20" s="72">
        <f>'Cash Flow - Y2'!I10</f>
        <v>0</v>
      </c>
      <c r="J20" s="72">
        <f>'Cash Flow - Y2'!J10</f>
        <v>0</v>
      </c>
      <c r="K20" s="72">
        <f>'Cash Flow - Y2'!K10</f>
        <v>0</v>
      </c>
      <c r="L20" s="72">
        <f>'Cash Flow - Y2'!L10</f>
        <v>0</v>
      </c>
      <c r="M20" s="72">
        <f>'Cash Flow - Y2'!M10</f>
        <v>0</v>
      </c>
      <c r="N20" s="72">
        <f>'Cash Flow - Y2'!N10</f>
        <v>0</v>
      </c>
      <c r="O20" s="70">
        <f t="shared" si="2"/>
        <v>0</v>
      </c>
    </row>
    <row r="21" spans="2:15" ht="13.5" thickBot="1" x14ac:dyDescent="0.25">
      <c r="B21" s="73" t="str">
        <f>B10</f>
        <v xml:space="preserve"> </v>
      </c>
      <c r="C21" s="72">
        <f>'Cash Flow - Y2'!C11</f>
        <v>0</v>
      </c>
      <c r="D21" s="72">
        <f>'Cash Flow - Y2'!D11</f>
        <v>0</v>
      </c>
      <c r="E21" s="72">
        <f>'Cash Flow - Y2'!E11</f>
        <v>0</v>
      </c>
      <c r="F21" s="72">
        <f>'Cash Flow - Y2'!F11</f>
        <v>0</v>
      </c>
      <c r="G21" s="72">
        <f>'Cash Flow - Y2'!G11</f>
        <v>0</v>
      </c>
      <c r="H21" s="72">
        <f>'Cash Flow - Y2'!H11</f>
        <v>0</v>
      </c>
      <c r="I21" s="72">
        <f>'Cash Flow - Y2'!I11</f>
        <v>0</v>
      </c>
      <c r="J21" s="72">
        <f>'Cash Flow - Y2'!J11</f>
        <v>0</v>
      </c>
      <c r="K21" s="72">
        <f>'Cash Flow - Y2'!K11</f>
        <v>0</v>
      </c>
      <c r="L21" s="72">
        <f>'Cash Flow - Y2'!L11</f>
        <v>0</v>
      </c>
      <c r="M21" s="72">
        <f>'Cash Flow - Y2'!M11</f>
        <v>0</v>
      </c>
      <c r="N21" s="72">
        <f>'Cash Flow - Y2'!N11</f>
        <v>0</v>
      </c>
      <c r="O21" s="193">
        <f t="shared" si="2"/>
        <v>0</v>
      </c>
    </row>
    <row r="22" spans="2:15" ht="13.5" thickBot="1" x14ac:dyDescent="0.25">
      <c r="B22" s="194" t="s">
        <v>190</v>
      </c>
      <c r="C22" s="104">
        <f t="shared" ref="C22:N22" si="3">SUM(C18:C21)</f>
        <v>0</v>
      </c>
      <c r="D22" s="104">
        <f t="shared" si="3"/>
        <v>0</v>
      </c>
      <c r="E22" s="104">
        <f t="shared" si="3"/>
        <v>0</v>
      </c>
      <c r="F22" s="104">
        <f t="shared" si="3"/>
        <v>0</v>
      </c>
      <c r="G22" s="104">
        <f t="shared" si="3"/>
        <v>0</v>
      </c>
      <c r="H22" s="104">
        <f t="shared" si="3"/>
        <v>0</v>
      </c>
      <c r="I22" s="104">
        <f t="shared" si="3"/>
        <v>0</v>
      </c>
      <c r="J22" s="104">
        <f t="shared" si="3"/>
        <v>0</v>
      </c>
      <c r="K22" s="104">
        <f t="shared" si="3"/>
        <v>0</v>
      </c>
      <c r="L22" s="104">
        <f t="shared" si="3"/>
        <v>0</v>
      </c>
      <c r="M22" s="104">
        <f t="shared" si="3"/>
        <v>0</v>
      </c>
      <c r="N22" s="104">
        <f t="shared" si="3"/>
        <v>0</v>
      </c>
      <c r="O22" s="195">
        <f>SUM(C22:N22)</f>
        <v>0</v>
      </c>
    </row>
    <row r="23" spans="2:15" ht="13.5" thickTop="1" x14ac:dyDescent="0.2"/>
    <row r="25" spans="2:15" ht="18" x14ac:dyDescent="0.25">
      <c r="B25" s="232" t="s">
        <v>206</v>
      </c>
      <c r="C25" s="232"/>
      <c r="D25" s="232"/>
      <c r="E25" s="232"/>
      <c r="F25" s="232"/>
      <c r="G25" s="232"/>
      <c r="H25" s="232"/>
      <c r="I25" s="232"/>
      <c r="J25" s="232"/>
      <c r="K25" s="232"/>
      <c r="L25" s="232"/>
      <c r="M25" s="232"/>
      <c r="N25" s="232"/>
      <c r="O25" s="232"/>
    </row>
    <row r="26" spans="2:15" ht="18" x14ac:dyDescent="0.25">
      <c r="B26" s="192"/>
      <c r="C26" s="192"/>
      <c r="D26" s="192"/>
      <c r="E26" s="192"/>
      <c r="F26" s="192"/>
      <c r="G26" s="192"/>
      <c r="H26" s="192"/>
      <c r="I26" s="192"/>
      <c r="J26" s="62"/>
      <c r="K26" s="62"/>
      <c r="L26" s="62"/>
      <c r="M26" s="192"/>
      <c r="N26" s="192"/>
      <c r="O26" s="192"/>
    </row>
    <row r="27" spans="2:15" ht="18" x14ac:dyDescent="0.25">
      <c r="B27" s="192"/>
      <c r="C27" s="167" t="s">
        <v>122</v>
      </c>
      <c r="D27" s="165" t="s">
        <v>123</v>
      </c>
      <c r="E27" s="165" t="s">
        <v>124</v>
      </c>
      <c r="F27" s="165" t="s">
        <v>125</v>
      </c>
      <c r="G27" s="165" t="s">
        <v>126</v>
      </c>
      <c r="H27" s="165" t="s">
        <v>127</v>
      </c>
      <c r="I27" s="165" t="s">
        <v>128</v>
      </c>
      <c r="J27" s="165" t="s">
        <v>129</v>
      </c>
      <c r="K27" s="165" t="s">
        <v>130</v>
      </c>
      <c r="L27" s="165" t="s">
        <v>131</v>
      </c>
      <c r="M27" s="165" t="s">
        <v>132</v>
      </c>
      <c r="N27" s="165" t="s">
        <v>133</v>
      </c>
      <c r="O27" s="166" t="s">
        <v>134</v>
      </c>
    </row>
    <row r="28" spans="2:15" x14ac:dyDescent="0.2">
      <c r="B28" s="233" t="s">
        <v>189</v>
      </c>
      <c r="C28" s="233"/>
      <c r="D28" s="233"/>
      <c r="E28" s="233"/>
      <c r="F28" s="233"/>
      <c r="G28" s="233"/>
      <c r="H28" s="233"/>
      <c r="I28" s="233"/>
      <c r="J28" s="233"/>
      <c r="K28" s="233"/>
      <c r="L28" s="233"/>
      <c r="M28" s="233"/>
      <c r="N28" s="233"/>
      <c r="O28" s="233"/>
    </row>
    <row r="29" spans="2:15" x14ac:dyDescent="0.2">
      <c r="B29" s="71" t="str">
        <f>B18</f>
        <v>60% pay $10</v>
      </c>
      <c r="C29" s="72">
        <f>'Cash Flow - Y3'!C8</f>
        <v>0</v>
      </c>
      <c r="D29" s="72">
        <f>'Cash Flow - Y3'!D8</f>
        <v>0</v>
      </c>
      <c r="E29" s="72">
        <f>'Cash Flow - Y3'!E8</f>
        <v>0</v>
      </c>
      <c r="F29" s="72">
        <f>'Cash Flow - Y3'!F8</f>
        <v>0</v>
      </c>
      <c r="G29" s="72">
        <f>'Cash Flow - Y3'!G8</f>
        <v>0</v>
      </c>
      <c r="H29" s="72">
        <f>'Cash Flow - Y3'!H8</f>
        <v>0</v>
      </c>
      <c r="I29" s="72">
        <f>'Cash Flow - Y3'!I8</f>
        <v>0</v>
      </c>
      <c r="J29" s="72">
        <f>'Cash Flow - Y3'!J8</f>
        <v>0</v>
      </c>
      <c r="K29" s="72">
        <f>'Cash Flow - Y3'!K8</f>
        <v>0</v>
      </c>
      <c r="L29" s="72">
        <f>'Cash Flow - Y3'!L8</f>
        <v>0</v>
      </c>
      <c r="M29" s="72">
        <f>'Cash Flow - Y3'!M8</f>
        <v>0</v>
      </c>
      <c r="N29" s="72">
        <f>'Cash Flow - Y3'!N8</f>
        <v>0</v>
      </c>
      <c r="O29" s="70">
        <f>SUM(C29:N29)</f>
        <v>0</v>
      </c>
    </row>
    <row r="30" spans="2:15" x14ac:dyDescent="0.2">
      <c r="B30" s="71" t="str">
        <f>B19</f>
        <v>20% pay $5</v>
      </c>
      <c r="C30" s="72">
        <f>'Cash Flow - Y3'!C9</f>
        <v>0</v>
      </c>
      <c r="D30" s="72">
        <f>'Cash Flow - Y3'!D9</f>
        <v>0</v>
      </c>
      <c r="E30" s="72">
        <f>'Cash Flow - Y3'!E9</f>
        <v>0</v>
      </c>
      <c r="F30" s="72">
        <f>'Cash Flow - Y3'!F9</f>
        <v>0</v>
      </c>
      <c r="G30" s="72">
        <f>'Cash Flow - Y3'!G9</f>
        <v>0</v>
      </c>
      <c r="H30" s="72">
        <f>'Cash Flow - Y3'!H9</f>
        <v>0</v>
      </c>
      <c r="I30" s="72">
        <f>'Cash Flow - Y3'!I9</f>
        <v>0</v>
      </c>
      <c r="J30" s="72">
        <f>'Cash Flow - Y3'!J9</f>
        <v>0</v>
      </c>
      <c r="K30" s="72">
        <f>'Cash Flow - Y3'!K9</f>
        <v>0</v>
      </c>
      <c r="L30" s="72">
        <f>'Cash Flow - Y3'!L9</f>
        <v>0</v>
      </c>
      <c r="M30" s="72">
        <f>'Cash Flow - Y3'!M9</f>
        <v>0</v>
      </c>
      <c r="N30" s="72">
        <f>'Cash Flow - Y3'!N9</f>
        <v>0</v>
      </c>
      <c r="O30" s="70">
        <f t="shared" ref="O30:O32" si="4">SUM(C30:N30)</f>
        <v>0</v>
      </c>
    </row>
    <row r="31" spans="2:15" x14ac:dyDescent="0.2">
      <c r="B31" s="71" t="str">
        <f>B20</f>
        <v>20% pay $20</v>
      </c>
      <c r="C31" s="72">
        <f>'Cash Flow - Y3'!C10</f>
        <v>0</v>
      </c>
      <c r="D31" s="72">
        <f>'Cash Flow - Y3'!D10</f>
        <v>0</v>
      </c>
      <c r="E31" s="72">
        <f>'Cash Flow - Y3'!E10</f>
        <v>0</v>
      </c>
      <c r="F31" s="72">
        <f>'Cash Flow - Y3'!F10</f>
        <v>0</v>
      </c>
      <c r="G31" s="72">
        <f>'Cash Flow - Y3'!G10</f>
        <v>0</v>
      </c>
      <c r="H31" s="72">
        <f>'Cash Flow - Y3'!H10</f>
        <v>0</v>
      </c>
      <c r="I31" s="72">
        <f>'Cash Flow - Y3'!I10</f>
        <v>0</v>
      </c>
      <c r="J31" s="72">
        <f>'Cash Flow - Y3'!J10</f>
        <v>0</v>
      </c>
      <c r="K31" s="72">
        <f>'Cash Flow - Y3'!K10</f>
        <v>0</v>
      </c>
      <c r="L31" s="72">
        <f>'Cash Flow - Y3'!L10</f>
        <v>0</v>
      </c>
      <c r="M31" s="72">
        <f>'Cash Flow - Y3'!M10</f>
        <v>0</v>
      </c>
      <c r="N31" s="72">
        <f>'Cash Flow - Y3'!N10</f>
        <v>0</v>
      </c>
      <c r="O31" s="70">
        <f t="shared" si="4"/>
        <v>0</v>
      </c>
    </row>
    <row r="32" spans="2:15" ht="13.5" thickBot="1" x14ac:dyDescent="0.25">
      <c r="B32" s="73" t="str">
        <f>B21</f>
        <v xml:space="preserve"> </v>
      </c>
      <c r="C32" s="72">
        <f>'Cash Flow - Y3'!C11</f>
        <v>0</v>
      </c>
      <c r="D32" s="72">
        <f>'Cash Flow - Y3'!D11</f>
        <v>0</v>
      </c>
      <c r="E32" s="72">
        <f>'Cash Flow - Y3'!E11</f>
        <v>0</v>
      </c>
      <c r="F32" s="72">
        <f>'Cash Flow - Y3'!F11</f>
        <v>0</v>
      </c>
      <c r="G32" s="72">
        <f>'Cash Flow - Y3'!G11</f>
        <v>0</v>
      </c>
      <c r="H32" s="72">
        <f>'Cash Flow - Y3'!H11</f>
        <v>0</v>
      </c>
      <c r="I32" s="72">
        <f>'Cash Flow - Y3'!I11</f>
        <v>0</v>
      </c>
      <c r="J32" s="72">
        <f>'Cash Flow - Y3'!J11</f>
        <v>0</v>
      </c>
      <c r="K32" s="72">
        <f>'Cash Flow - Y3'!K11</f>
        <v>0</v>
      </c>
      <c r="L32" s="72">
        <f>'Cash Flow - Y3'!L11</f>
        <v>0</v>
      </c>
      <c r="M32" s="72">
        <f>'Cash Flow - Y3'!M11</f>
        <v>0</v>
      </c>
      <c r="N32" s="72">
        <f>'Cash Flow - Y3'!N11</f>
        <v>0</v>
      </c>
      <c r="O32" s="193">
        <f t="shared" si="4"/>
        <v>0</v>
      </c>
    </row>
    <row r="33" spans="2:15" ht="13.5" thickBot="1" x14ac:dyDescent="0.25">
      <c r="B33" s="194" t="s">
        <v>190</v>
      </c>
      <c r="C33" s="104">
        <f t="shared" ref="C33:N33" si="5">SUM(C29:C32)</f>
        <v>0</v>
      </c>
      <c r="D33" s="104">
        <f t="shared" si="5"/>
        <v>0</v>
      </c>
      <c r="E33" s="104">
        <f t="shared" si="5"/>
        <v>0</v>
      </c>
      <c r="F33" s="104">
        <f t="shared" si="5"/>
        <v>0</v>
      </c>
      <c r="G33" s="104">
        <f t="shared" si="5"/>
        <v>0</v>
      </c>
      <c r="H33" s="104">
        <f t="shared" si="5"/>
        <v>0</v>
      </c>
      <c r="I33" s="104">
        <f t="shared" si="5"/>
        <v>0</v>
      </c>
      <c r="J33" s="104">
        <f t="shared" si="5"/>
        <v>0</v>
      </c>
      <c r="K33" s="104">
        <f t="shared" si="5"/>
        <v>0</v>
      </c>
      <c r="L33" s="104">
        <f t="shared" si="5"/>
        <v>0</v>
      </c>
      <c r="M33" s="104">
        <f t="shared" si="5"/>
        <v>0</v>
      </c>
      <c r="N33" s="104">
        <f t="shared" si="5"/>
        <v>0</v>
      </c>
      <c r="O33" s="195">
        <f>SUM(C33:N33)</f>
        <v>0</v>
      </c>
    </row>
    <row r="34" spans="2:15" ht="13.5" thickTop="1" x14ac:dyDescent="0.2"/>
  </sheetData>
  <mergeCells count="8">
    <mergeCell ref="B25:O25"/>
    <mergeCell ref="B28:O28"/>
    <mergeCell ref="B1:O1"/>
    <mergeCell ref="B2:O2"/>
    <mergeCell ref="B3:O3"/>
    <mergeCell ref="B6:O6"/>
    <mergeCell ref="B14:O14"/>
    <mergeCell ref="B17:O17"/>
  </mergeCells>
  <phoneticPr fontId="7" type="noConversion"/>
  <printOptions horizontalCentered="1"/>
  <pageMargins left="0.2" right="0.2" top="0.5" bottom="0.5" header="0.3" footer="0.3"/>
  <pageSetup scale="80" orientation="landscape"/>
  <extLst>
    <ext xmlns:mx="http://schemas.microsoft.com/office/mac/excel/2008/main" uri="{64002731-A6B0-56B0-2670-7721B7C09600}">
      <mx:PLV Mode="0" OnePage="0" WScale="8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B357"/>
  <sheetViews>
    <sheetView topLeftCell="B1" zoomScale="150" zoomScaleNormal="150" zoomScalePageLayoutView="150" workbookViewId="0">
      <selection activeCell="B4" sqref="B4"/>
    </sheetView>
  </sheetViews>
  <sheetFormatPr defaultColWidth="8.85546875" defaultRowHeight="12.75" x14ac:dyDescent="0.2"/>
  <cols>
    <col min="1" max="1" width="1.7109375" style="60" customWidth="1"/>
    <col min="2" max="2" width="24.85546875" style="66" customWidth="1"/>
    <col min="3" max="3" width="14.85546875" style="66" customWidth="1"/>
    <col min="4" max="5" width="12.42578125" style="66" bestFit="1" customWidth="1"/>
    <col min="6" max="6" width="12" style="66" bestFit="1" customWidth="1"/>
    <col min="7" max="7" width="12.7109375" style="66" bestFit="1" customWidth="1"/>
    <col min="8" max="13" width="12.7109375" style="66" customWidth="1"/>
    <col min="14" max="14" width="11.85546875" style="66" bestFit="1" customWidth="1"/>
    <col min="15" max="16" width="12.28515625" style="66" bestFit="1" customWidth="1"/>
    <col min="17" max="106" width="8.85546875" style="60"/>
    <col min="107" max="16384" width="8.85546875" style="66"/>
  </cols>
  <sheetData>
    <row r="1" spans="1:106" s="59" customFormat="1" ht="33.75" x14ac:dyDescent="0.2">
      <c r="B1" s="234" t="s">
        <v>192</v>
      </c>
      <c r="C1" s="234"/>
      <c r="D1" s="234"/>
      <c r="E1" s="234"/>
      <c r="F1" s="234"/>
      <c r="G1" s="234"/>
      <c r="H1" s="234"/>
      <c r="I1" s="234"/>
      <c r="J1" s="234"/>
      <c r="K1" s="234"/>
      <c r="L1" s="234"/>
      <c r="M1" s="234"/>
      <c r="N1" s="234"/>
      <c r="O1" s="234"/>
      <c r="P1" s="234"/>
    </row>
    <row r="2" spans="1:106" s="60" customFormat="1" ht="18" x14ac:dyDescent="0.25">
      <c r="B2" s="235" t="s">
        <v>198</v>
      </c>
      <c r="C2" s="235"/>
      <c r="D2" s="235"/>
      <c r="E2" s="235"/>
      <c r="F2" s="235"/>
      <c r="G2" s="235"/>
      <c r="H2" s="235"/>
      <c r="I2" s="235"/>
      <c r="J2" s="235"/>
      <c r="K2" s="235"/>
      <c r="L2" s="235"/>
      <c r="M2" s="235"/>
      <c r="N2" s="235"/>
      <c r="O2" s="235"/>
      <c r="P2" s="235"/>
    </row>
    <row r="3" spans="1:106" s="60" customFormat="1" ht="18" x14ac:dyDescent="0.25">
      <c r="B3" s="232" t="s">
        <v>204</v>
      </c>
      <c r="C3" s="232"/>
      <c r="D3" s="232"/>
      <c r="E3" s="232"/>
      <c r="F3" s="232"/>
      <c r="G3" s="232"/>
      <c r="H3" s="232"/>
      <c r="I3" s="232"/>
      <c r="J3" s="232"/>
      <c r="K3" s="232"/>
      <c r="L3" s="232"/>
      <c r="M3" s="232"/>
      <c r="N3" s="232"/>
      <c r="O3" s="232"/>
      <c r="P3" s="232"/>
    </row>
    <row r="4" spans="1:106" s="60" customFormat="1" ht="14.25" customHeight="1" x14ac:dyDescent="0.25">
      <c r="B4" s="61"/>
      <c r="C4" s="212"/>
      <c r="D4" s="61"/>
      <c r="E4" s="61"/>
      <c r="F4" s="61"/>
      <c r="G4" s="61"/>
      <c r="H4" s="61"/>
      <c r="I4" s="61"/>
      <c r="J4" s="61"/>
      <c r="K4" s="62"/>
      <c r="L4" s="62"/>
      <c r="M4" s="62"/>
      <c r="N4" s="61"/>
      <c r="O4" s="61"/>
      <c r="P4" s="61"/>
    </row>
    <row r="5" spans="1:106" s="60" customFormat="1" ht="18" x14ac:dyDescent="0.25">
      <c r="B5" s="61"/>
      <c r="C5" s="167" t="s">
        <v>197</v>
      </c>
      <c r="D5" s="167" t="s">
        <v>122</v>
      </c>
      <c r="E5" s="165" t="s">
        <v>123</v>
      </c>
      <c r="F5" s="165" t="s">
        <v>124</v>
      </c>
      <c r="G5" s="165" t="s">
        <v>125</v>
      </c>
      <c r="H5" s="165" t="s">
        <v>126</v>
      </c>
      <c r="I5" s="165" t="s">
        <v>127</v>
      </c>
      <c r="J5" s="165" t="s">
        <v>128</v>
      </c>
      <c r="K5" s="165" t="s">
        <v>129</v>
      </c>
      <c r="L5" s="165" t="s">
        <v>130</v>
      </c>
      <c r="M5" s="165" t="s">
        <v>131</v>
      </c>
      <c r="N5" s="165" t="s">
        <v>132</v>
      </c>
      <c r="O5" s="165" t="s">
        <v>133</v>
      </c>
      <c r="P5" s="166" t="s">
        <v>134</v>
      </c>
    </row>
    <row r="6" spans="1:106" x14ac:dyDescent="0.2">
      <c r="A6" s="66"/>
      <c r="B6" s="233" t="s">
        <v>121</v>
      </c>
      <c r="C6" s="233"/>
      <c r="D6" s="233"/>
      <c r="E6" s="233"/>
      <c r="F6" s="233"/>
      <c r="G6" s="233"/>
      <c r="H6" s="233"/>
      <c r="I6" s="233"/>
      <c r="J6" s="233"/>
      <c r="K6" s="233"/>
      <c r="L6" s="233"/>
      <c r="M6" s="233"/>
      <c r="N6" s="233"/>
      <c r="O6" s="233"/>
      <c r="P6" s="233"/>
      <c r="BU6" s="66"/>
      <c r="BV6" s="66"/>
      <c r="BW6" s="66"/>
      <c r="BX6" s="66"/>
      <c r="BY6" s="66"/>
      <c r="BZ6" s="66"/>
      <c r="CA6" s="66"/>
      <c r="CB6" s="66"/>
      <c r="CC6" s="66"/>
      <c r="CD6" s="66"/>
      <c r="CE6" s="66"/>
      <c r="CF6" s="66"/>
      <c r="CG6" s="66"/>
      <c r="CH6" s="66"/>
      <c r="CI6" s="66"/>
      <c r="CJ6" s="66"/>
      <c r="CK6" s="66"/>
      <c r="CL6" s="66"/>
      <c r="CM6" s="66"/>
      <c r="CN6" s="66"/>
      <c r="CO6" s="66"/>
      <c r="CP6" s="66"/>
      <c r="CQ6" s="66"/>
      <c r="CR6" s="66"/>
      <c r="CS6" s="66"/>
      <c r="CT6" s="66"/>
      <c r="CU6" s="66"/>
      <c r="CV6" s="66"/>
      <c r="CW6" s="66"/>
      <c r="CX6" s="66"/>
      <c r="CY6" s="66"/>
      <c r="CZ6" s="66"/>
      <c r="DA6" s="66"/>
      <c r="DB6" s="66"/>
    </row>
    <row r="7" spans="1:106" x14ac:dyDescent="0.2">
      <c r="A7" s="66"/>
      <c r="B7" s="67" t="s">
        <v>135</v>
      </c>
      <c r="C7" s="67"/>
      <c r="D7" s="68">
        <v>0</v>
      </c>
      <c r="E7" s="69">
        <f>D50</f>
        <v>4233</v>
      </c>
      <c r="F7" s="69">
        <f>E50</f>
        <v>8466</v>
      </c>
      <c r="G7" s="69">
        <f>F50</f>
        <v>14459</v>
      </c>
      <c r="H7" s="69">
        <f t="shared" ref="H7:O7" si="0">G50</f>
        <v>18692</v>
      </c>
      <c r="I7" s="69">
        <f t="shared" si="0"/>
        <v>24685</v>
      </c>
      <c r="J7" s="69">
        <f t="shared" si="0"/>
        <v>30678</v>
      </c>
      <c r="K7" s="69">
        <f t="shared" si="0"/>
        <v>36671</v>
      </c>
      <c r="L7" s="69">
        <f t="shared" si="0"/>
        <v>42664</v>
      </c>
      <c r="M7" s="69">
        <f t="shared" si="0"/>
        <v>46897</v>
      </c>
      <c r="N7" s="69">
        <f t="shared" si="0"/>
        <v>51130</v>
      </c>
      <c r="O7" s="69">
        <f t="shared" si="0"/>
        <v>57123</v>
      </c>
      <c r="P7" s="70"/>
      <c r="BU7" s="66"/>
      <c r="BV7" s="66"/>
      <c r="BW7" s="66"/>
      <c r="BX7" s="66"/>
      <c r="BY7" s="66"/>
      <c r="BZ7" s="66"/>
      <c r="CA7" s="66"/>
      <c r="CB7" s="66"/>
      <c r="CC7" s="66"/>
      <c r="CD7" s="66"/>
      <c r="CE7" s="66"/>
      <c r="CF7" s="66"/>
      <c r="CG7" s="66"/>
      <c r="CH7" s="66"/>
      <c r="CI7" s="66"/>
      <c r="CJ7" s="66"/>
      <c r="CK7" s="66"/>
      <c r="CL7" s="66"/>
      <c r="CM7" s="66"/>
      <c r="CN7" s="66"/>
      <c r="CO7" s="66"/>
      <c r="CP7" s="66"/>
      <c r="CQ7" s="66"/>
      <c r="CR7" s="66"/>
      <c r="CS7" s="66"/>
      <c r="CT7" s="66"/>
      <c r="CU7" s="66"/>
      <c r="CV7" s="66"/>
      <c r="CW7" s="66"/>
      <c r="CX7" s="66"/>
      <c r="CY7" s="66"/>
      <c r="CZ7" s="66"/>
      <c r="DA7" s="66"/>
      <c r="DB7" s="66"/>
    </row>
    <row r="8" spans="1:106" x14ac:dyDescent="0.2">
      <c r="A8" s="66"/>
      <c r="B8" s="71" t="s">
        <v>199</v>
      </c>
      <c r="C8" s="71"/>
      <c r="D8" s="72">
        <f>(50*22)*10*60%</f>
        <v>6600</v>
      </c>
      <c r="E8" s="72">
        <f>(50*22)*10*60%</f>
        <v>6600</v>
      </c>
      <c r="F8" s="72">
        <f>(60*22)*10*60%</f>
        <v>7920</v>
      </c>
      <c r="G8" s="72">
        <f>(50*22)*10*60%</f>
        <v>6600</v>
      </c>
      <c r="H8" s="72">
        <f t="shared" ref="H8:K8" si="1">(60*22)*10*60%</f>
        <v>7920</v>
      </c>
      <c r="I8" s="72">
        <f t="shared" si="1"/>
        <v>7920</v>
      </c>
      <c r="J8" s="72">
        <f t="shared" si="1"/>
        <v>7920</v>
      </c>
      <c r="K8" s="72">
        <f t="shared" si="1"/>
        <v>7920</v>
      </c>
      <c r="L8" s="72">
        <f>(50*22)*10*60%</f>
        <v>6600</v>
      </c>
      <c r="M8" s="72">
        <f>(50*22)*10*60%</f>
        <v>6600</v>
      </c>
      <c r="N8" s="72">
        <f t="shared" ref="N8:O8" si="2">(60*22)*10*60%</f>
        <v>7920</v>
      </c>
      <c r="O8" s="72">
        <f t="shared" si="2"/>
        <v>7920</v>
      </c>
      <c r="P8" s="70">
        <f>SUM(D8:O8)</f>
        <v>88440</v>
      </c>
      <c r="BU8" s="66"/>
      <c r="BV8" s="66"/>
      <c r="BW8" s="66"/>
      <c r="BX8" s="66"/>
      <c r="BY8" s="66"/>
      <c r="BZ8" s="66"/>
      <c r="CA8" s="66"/>
      <c r="CB8" s="66"/>
      <c r="CC8" s="66"/>
      <c r="CD8" s="66"/>
      <c r="CE8" s="66"/>
      <c r="CF8" s="66"/>
      <c r="CG8" s="66"/>
      <c r="CH8" s="66"/>
      <c r="CI8" s="66"/>
      <c r="CJ8" s="66"/>
      <c r="CK8" s="66"/>
      <c r="CL8" s="66"/>
      <c r="CM8" s="66"/>
      <c r="CN8" s="66"/>
      <c r="CO8" s="66"/>
      <c r="CP8" s="66"/>
      <c r="CQ8" s="66"/>
      <c r="CR8" s="66"/>
      <c r="CS8" s="66"/>
      <c r="CT8" s="66"/>
      <c r="CU8" s="66"/>
      <c r="CV8" s="66"/>
      <c r="CW8" s="66"/>
      <c r="CX8" s="66"/>
      <c r="CY8" s="66"/>
      <c r="CZ8" s="66"/>
      <c r="DA8" s="66"/>
      <c r="DB8" s="66"/>
    </row>
    <row r="9" spans="1:106" x14ac:dyDescent="0.2">
      <c r="A9" s="66"/>
      <c r="B9" s="71" t="s">
        <v>200</v>
      </c>
      <c r="C9" s="71"/>
      <c r="D9" s="72">
        <f>(50*22)*5*20%</f>
        <v>1100</v>
      </c>
      <c r="E9" s="72">
        <f>(50*22)*5*20%</f>
        <v>1100</v>
      </c>
      <c r="F9" s="72">
        <f>(60*22)*5*20%</f>
        <v>1320</v>
      </c>
      <c r="G9" s="72">
        <f>(50*22)*5*20%</f>
        <v>1100</v>
      </c>
      <c r="H9" s="72">
        <f>(60*22)*5*20%</f>
        <v>1320</v>
      </c>
      <c r="I9" s="72">
        <f t="shared" ref="I9:K9" si="3">(60*22)*5*20%</f>
        <v>1320</v>
      </c>
      <c r="J9" s="72">
        <f t="shared" si="3"/>
        <v>1320</v>
      </c>
      <c r="K9" s="72">
        <f t="shared" si="3"/>
        <v>1320</v>
      </c>
      <c r="L9" s="72">
        <f t="shared" ref="L9:M9" si="4">(50*22)*5*20%</f>
        <v>1100</v>
      </c>
      <c r="M9" s="72">
        <f t="shared" si="4"/>
        <v>1100</v>
      </c>
      <c r="N9" s="72">
        <f t="shared" ref="N9:O9" si="5">(60*22)*5*20%</f>
        <v>1320</v>
      </c>
      <c r="O9" s="72">
        <f t="shared" si="5"/>
        <v>1320</v>
      </c>
      <c r="P9" s="70">
        <f t="shared" ref="P9:P13" si="6">SUM(D9:O9)</f>
        <v>14740</v>
      </c>
      <c r="BU9" s="66"/>
      <c r="BV9" s="66"/>
      <c r="BW9" s="66"/>
      <c r="BX9" s="66"/>
      <c r="BY9" s="66"/>
      <c r="BZ9" s="66"/>
      <c r="CA9" s="66"/>
      <c r="CB9" s="66"/>
      <c r="CC9" s="66"/>
      <c r="CD9" s="66"/>
      <c r="CE9" s="66"/>
      <c r="CF9" s="66"/>
      <c r="CG9" s="66"/>
      <c r="CH9" s="66"/>
      <c r="CI9" s="66"/>
      <c r="CJ9" s="66"/>
      <c r="CK9" s="66"/>
      <c r="CL9" s="66"/>
      <c r="CM9" s="66"/>
      <c r="CN9" s="66"/>
      <c r="CO9" s="66"/>
      <c r="CP9" s="66"/>
      <c r="CQ9" s="66"/>
      <c r="CR9" s="66"/>
      <c r="CS9" s="66"/>
      <c r="CT9" s="66"/>
      <c r="CU9" s="66"/>
      <c r="CV9" s="66"/>
      <c r="CW9" s="66"/>
      <c r="CX9" s="66"/>
      <c r="CY9" s="66"/>
      <c r="CZ9" s="66"/>
      <c r="DA9" s="66"/>
      <c r="DB9" s="66"/>
    </row>
    <row r="10" spans="1:106" x14ac:dyDescent="0.2">
      <c r="A10" s="66"/>
      <c r="B10" s="71" t="s">
        <v>201</v>
      </c>
      <c r="C10" s="71"/>
      <c r="D10" s="72">
        <f>(50*22)*20*20%</f>
        <v>4400</v>
      </c>
      <c r="E10" s="72">
        <f>(50*22)*20*20%</f>
        <v>4400</v>
      </c>
      <c r="F10" s="72">
        <f>(60*22)*20*20%</f>
        <v>5280</v>
      </c>
      <c r="G10" s="72">
        <f>(50*22)*20*20%</f>
        <v>4400</v>
      </c>
      <c r="H10" s="72">
        <f t="shared" ref="H10:K10" si="7">(60*22)*20*20%</f>
        <v>5280</v>
      </c>
      <c r="I10" s="72">
        <f t="shared" si="7"/>
        <v>5280</v>
      </c>
      <c r="J10" s="72">
        <f t="shared" si="7"/>
        <v>5280</v>
      </c>
      <c r="K10" s="72">
        <f t="shared" si="7"/>
        <v>5280</v>
      </c>
      <c r="L10" s="72">
        <f t="shared" ref="L10:M10" si="8">(50*22)*20*20%</f>
        <v>4400</v>
      </c>
      <c r="M10" s="72">
        <f t="shared" si="8"/>
        <v>4400</v>
      </c>
      <c r="N10" s="72">
        <f>(60*22)*20*20%</f>
        <v>5280</v>
      </c>
      <c r="O10" s="72">
        <f>(60*22)*20*20%</f>
        <v>5280</v>
      </c>
      <c r="P10" s="70">
        <f t="shared" si="6"/>
        <v>58960</v>
      </c>
      <c r="BU10" s="66"/>
      <c r="BV10" s="66"/>
      <c r="BW10" s="66"/>
      <c r="BX10" s="66"/>
      <c r="BY10" s="66"/>
      <c r="BZ10" s="66"/>
      <c r="CA10" s="66"/>
      <c r="CB10" s="66"/>
      <c r="CC10" s="66"/>
      <c r="CD10" s="66"/>
      <c r="CE10" s="66"/>
      <c r="CF10" s="66"/>
      <c r="CG10" s="66"/>
      <c r="CH10" s="66"/>
      <c r="CI10" s="66"/>
      <c r="CJ10" s="66"/>
      <c r="CK10" s="66"/>
      <c r="CL10" s="66"/>
      <c r="CM10" s="66"/>
      <c r="CN10" s="66"/>
      <c r="CO10" s="66"/>
      <c r="CP10" s="66"/>
      <c r="CQ10" s="66"/>
      <c r="CR10" s="66"/>
      <c r="CS10" s="66"/>
      <c r="CT10" s="66"/>
      <c r="CU10" s="66"/>
      <c r="CV10" s="66"/>
      <c r="CW10" s="66"/>
      <c r="CX10" s="66"/>
      <c r="CY10" s="66"/>
      <c r="CZ10" s="66"/>
      <c r="DA10" s="66"/>
      <c r="DB10" s="66"/>
    </row>
    <row r="11" spans="1:106" x14ac:dyDescent="0.2">
      <c r="A11" s="66"/>
      <c r="B11" s="71" t="s">
        <v>196</v>
      </c>
      <c r="C11" s="71"/>
      <c r="D11" s="72">
        <v>0</v>
      </c>
      <c r="E11" s="70">
        <v>0</v>
      </c>
      <c r="F11" s="70">
        <v>0</v>
      </c>
      <c r="G11" s="70">
        <v>0</v>
      </c>
      <c r="H11" s="70">
        <v>0</v>
      </c>
      <c r="I11" s="70">
        <v>0</v>
      </c>
      <c r="J11" s="70">
        <v>0</v>
      </c>
      <c r="K11" s="70">
        <v>0</v>
      </c>
      <c r="L11" s="70">
        <v>0</v>
      </c>
      <c r="M11" s="70">
        <v>0</v>
      </c>
      <c r="N11" s="70">
        <v>0</v>
      </c>
      <c r="O11" s="70">
        <v>0</v>
      </c>
      <c r="P11" s="70">
        <f t="shared" si="6"/>
        <v>0</v>
      </c>
      <c r="BU11" s="66"/>
      <c r="BV11" s="66"/>
      <c r="BW11" s="66"/>
      <c r="BX11" s="66"/>
      <c r="BY11" s="66"/>
      <c r="BZ11" s="66"/>
      <c r="CA11" s="66"/>
      <c r="CB11" s="66"/>
      <c r="CC11" s="66"/>
      <c r="CD11" s="66"/>
      <c r="CE11" s="66"/>
      <c r="CF11" s="66"/>
      <c r="CG11" s="66"/>
      <c r="CH11" s="66"/>
      <c r="CI11" s="66"/>
      <c r="CJ11" s="66"/>
      <c r="CK11" s="66"/>
      <c r="CL11" s="66"/>
      <c r="CM11" s="66"/>
      <c r="CN11" s="66"/>
      <c r="CO11" s="66"/>
      <c r="CP11" s="66"/>
      <c r="CQ11" s="66"/>
      <c r="CR11" s="66"/>
      <c r="CS11" s="66"/>
      <c r="CT11" s="66"/>
      <c r="CU11" s="66"/>
      <c r="CV11" s="66"/>
      <c r="CW11" s="66"/>
      <c r="CX11" s="66"/>
      <c r="CY11" s="66"/>
      <c r="CZ11" s="66"/>
      <c r="DA11" s="66"/>
      <c r="DB11" s="66"/>
    </row>
    <row r="12" spans="1:106" x14ac:dyDescent="0.2">
      <c r="A12" s="66"/>
      <c r="B12" s="71" t="s">
        <v>136</v>
      </c>
      <c r="C12" s="71"/>
      <c r="D12" s="72">
        <v>0</v>
      </c>
      <c r="E12" s="70">
        <v>0</v>
      </c>
      <c r="F12" s="70">
        <v>0</v>
      </c>
      <c r="G12" s="70">
        <v>0</v>
      </c>
      <c r="H12" s="70">
        <v>0</v>
      </c>
      <c r="I12" s="70">
        <v>0</v>
      </c>
      <c r="J12" s="70">
        <v>0</v>
      </c>
      <c r="K12" s="70">
        <v>0</v>
      </c>
      <c r="L12" s="70">
        <v>0</v>
      </c>
      <c r="M12" s="70">
        <v>0</v>
      </c>
      <c r="N12" s="70">
        <v>0</v>
      </c>
      <c r="O12" s="70">
        <v>0</v>
      </c>
      <c r="P12" s="70">
        <f t="shared" si="6"/>
        <v>0</v>
      </c>
      <c r="BU12" s="66"/>
      <c r="BV12" s="66"/>
      <c r="BW12" s="66"/>
      <c r="BX12" s="66"/>
      <c r="BY12" s="66"/>
      <c r="BZ12" s="66"/>
      <c r="CA12" s="66"/>
      <c r="CB12" s="66"/>
      <c r="CC12" s="66"/>
      <c r="CD12" s="66"/>
      <c r="CE12" s="66"/>
      <c r="CF12" s="66"/>
      <c r="CG12" s="66"/>
      <c r="CH12" s="66"/>
      <c r="CI12" s="66"/>
      <c r="CJ12" s="66"/>
      <c r="CK12" s="66"/>
      <c r="CL12" s="66"/>
      <c r="CM12" s="66"/>
      <c r="CN12" s="66"/>
      <c r="CO12" s="66"/>
      <c r="CP12" s="66"/>
      <c r="CQ12" s="66"/>
      <c r="CR12" s="66"/>
      <c r="CS12" s="66"/>
      <c r="CT12" s="66"/>
      <c r="CU12" s="66"/>
      <c r="CV12" s="66"/>
      <c r="CW12" s="66"/>
      <c r="CX12" s="66"/>
      <c r="CY12" s="66"/>
      <c r="CZ12" s="66"/>
      <c r="DA12" s="66"/>
      <c r="DB12" s="66"/>
    </row>
    <row r="13" spans="1:106" ht="13.5" thickBot="1" x14ac:dyDescent="0.25">
      <c r="A13" s="66"/>
      <c r="B13" s="73" t="s">
        <v>137</v>
      </c>
      <c r="C13" s="73"/>
      <c r="D13" s="72">
        <v>0</v>
      </c>
      <c r="E13" s="70">
        <v>0</v>
      </c>
      <c r="F13" s="70">
        <v>0</v>
      </c>
      <c r="G13" s="70">
        <v>0</v>
      </c>
      <c r="H13" s="70">
        <v>0</v>
      </c>
      <c r="I13" s="70">
        <v>0</v>
      </c>
      <c r="J13" s="70">
        <v>0</v>
      </c>
      <c r="K13" s="70">
        <v>0</v>
      </c>
      <c r="L13" s="70">
        <v>0</v>
      </c>
      <c r="M13" s="70">
        <v>0</v>
      </c>
      <c r="N13" s="70">
        <v>0</v>
      </c>
      <c r="O13" s="70">
        <v>0</v>
      </c>
      <c r="P13" s="70">
        <f t="shared" si="6"/>
        <v>0</v>
      </c>
      <c r="BU13" s="66"/>
      <c r="BV13" s="66"/>
      <c r="BW13" s="66"/>
      <c r="BX13" s="66"/>
      <c r="BY13" s="66"/>
      <c r="BZ13" s="66"/>
      <c r="CA13" s="66"/>
      <c r="CB13" s="66"/>
      <c r="CC13" s="66"/>
      <c r="CD13" s="66"/>
      <c r="CE13" s="66"/>
      <c r="CF13" s="66"/>
      <c r="CG13" s="66"/>
      <c r="CH13" s="66"/>
      <c r="CI13" s="66"/>
      <c r="CJ13" s="66"/>
      <c r="CK13" s="66"/>
      <c r="CL13" s="66"/>
      <c r="CM13" s="66"/>
      <c r="CN13" s="66"/>
      <c r="CO13" s="66"/>
      <c r="CP13" s="66"/>
      <c r="CQ13" s="66"/>
      <c r="CR13" s="66"/>
      <c r="CS13" s="66"/>
      <c r="CT13" s="66"/>
      <c r="CU13" s="66"/>
      <c r="CV13" s="66"/>
      <c r="CW13" s="66"/>
      <c r="CX13" s="66"/>
      <c r="CY13" s="66"/>
      <c r="CZ13" s="66"/>
      <c r="DA13" s="66"/>
      <c r="DB13" s="66"/>
    </row>
    <row r="14" spans="1:106" ht="14.25" thickTop="1" thickBot="1" x14ac:dyDescent="0.25">
      <c r="A14" s="66"/>
      <c r="B14" s="102" t="s">
        <v>138</v>
      </c>
      <c r="C14" s="102"/>
      <c r="D14" s="105">
        <f>SUM(D8:D13)</f>
        <v>12100</v>
      </c>
      <c r="E14" s="105">
        <f t="shared" ref="E14:O14" si="9">SUM(E8:E13)</f>
        <v>12100</v>
      </c>
      <c r="F14" s="105">
        <f t="shared" si="9"/>
        <v>14520</v>
      </c>
      <c r="G14" s="105">
        <f t="shared" si="9"/>
        <v>12100</v>
      </c>
      <c r="H14" s="105">
        <f t="shared" si="9"/>
        <v>14520</v>
      </c>
      <c r="I14" s="105">
        <f t="shared" si="9"/>
        <v>14520</v>
      </c>
      <c r="J14" s="105">
        <f t="shared" si="9"/>
        <v>14520</v>
      </c>
      <c r="K14" s="105">
        <f t="shared" si="9"/>
        <v>14520</v>
      </c>
      <c r="L14" s="105">
        <f t="shared" si="9"/>
        <v>12100</v>
      </c>
      <c r="M14" s="105">
        <f t="shared" si="9"/>
        <v>12100</v>
      </c>
      <c r="N14" s="105">
        <f t="shared" si="9"/>
        <v>14520</v>
      </c>
      <c r="O14" s="105">
        <f t="shared" si="9"/>
        <v>14520</v>
      </c>
      <c r="P14" s="74">
        <f>SUM(D14:O14)</f>
        <v>162140</v>
      </c>
      <c r="BU14" s="66"/>
      <c r="BV14" s="66"/>
      <c r="BW14" s="66"/>
      <c r="BX14" s="66"/>
      <c r="BY14" s="66"/>
      <c r="BZ14" s="66"/>
      <c r="CA14" s="66"/>
      <c r="CB14" s="66"/>
      <c r="CC14" s="66"/>
      <c r="CD14" s="66"/>
      <c r="CE14" s="66"/>
      <c r="CF14" s="66"/>
      <c r="CG14" s="66"/>
      <c r="CH14" s="66"/>
      <c r="CI14" s="66"/>
      <c r="CJ14" s="66"/>
      <c r="CK14" s="66"/>
      <c r="CL14" s="66"/>
      <c r="CM14" s="66"/>
      <c r="CN14" s="66"/>
      <c r="CO14" s="66"/>
      <c r="CP14" s="66"/>
      <c r="CQ14" s="66"/>
      <c r="CR14" s="66"/>
      <c r="CS14" s="66"/>
      <c r="CT14" s="66"/>
      <c r="CU14" s="66"/>
      <c r="CV14" s="66"/>
      <c r="CW14" s="66"/>
      <c r="CX14" s="66"/>
      <c r="CY14" s="66"/>
      <c r="CZ14" s="66"/>
      <c r="DA14" s="66"/>
      <c r="DB14" s="66"/>
    </row>
    <row r="15" spans="1:106" ht="14.25" thickTop="1" thickBot="1" x14ac:dyDescent="0.25">
      <c r="A15" s="66"/>
      <c r="B15" s="100" t="s">
        <v>139</v>
      </c>
      <c r="C15" s="100"/>
      <c r="D15" s="101">
        <f>IF(COUNT(D7:D13),SUM(D7:D13),"")</f>
        <v>12100</v>
      </c>
      <c r="E15" s="101">
        <f>IF(COUNT(E8:E13),SUM(E7:E13),"")</f>
        <v>16333</v>
      </c>
      <c r="F15" s="106">
        <f>IF(COUNT(F8:F13),SUM(F7:F13),"")</f>
        <v>22986</v>
      </c>
      <c r="G15" s="106">
        <f>IF(COUNT(G8:G13),SUM(G7:G13),"")</f>
        <v>26559</v>
      </c>
      <c r="H15" s="106">
        <f t="shared" ref="H15:O15" si="10">IF(COUNT(H8:H13),SUM(H7:H13),"")</f>
        <v>33212</v>
      </c>
      <c r="I15" s="106">
        <f t="shared" si="10"/>
        <v>39205</v>
      </c>
      <c r="J15" s="106">
        <f t="shared" si="10"/>
        <v>45198</v>
      </c>
      <c r="K15" s="106">
        <f t="shared" si="10"/>
        <v>51191</v>
      </c>
      <c r="L15" s="106">
        <f t="shared" si="10"/>
        <v>54764</v>
      </c>
      <c r="M15" s="106">
        <f t="shared" si="10"/>
        <v>58997</v>
      </c>
      <c r="N15" s="106">
        <f t="shared" si="10"/>
        <v>65650</v>
      </c>
      <c r="O15" s="106">
        <f t="shared" si="10"/>
        <v>71643</v>
      </c>
      <c r="P15" s="75"/>
      <c r="BU15" s="66"/>
      <c r="BV15" s="66"/>
      <c r="BW15" s="66"/>
      <c r="BX15" s="66"/>
      <c r="BY15" s="66"/>
      <c r="BZ15" s="66"/>
      <c r="CA15" s="66"/>
      <c r="CB15" s="66"/>
      <c r="CC15" s="66"/>
      <c r="CD15" s="66"/>
      <c r="CE15" s="66"/>
      <c r="CF15" s="66"/>
      <c r="CG15" s="66"/>
      <c r="CH15" s="66"/>
      <c r="CI15" s="66"/>
      <c r="CJ15" s="66"/>
      <c r="CK15" s="66"/>
      <c r="CL15" s="66"/>
      <c r="CM15" s="66"/>
      <c r="CN15" s="66"/>
      <c r="CO15" s="66"/>
      <c r="CP15" s="66"/>
      <c r="CQ15" s="66"/>
      <c r="CR15" s="66"/>
      <c r="CS15" s="66"/>
      <c r="CT15" s="66"/>
      <c r="CU15" s="66"/>
      <c r="CV15" s="66"/>
      <c r="CW15" s="66"/>
      <c r="CX15" s="66"/>
      <c r="CY15" s="66"/>
      <c r="CZ15" s="66"/>
      <c r="DA15" s="66"/>
      <c r="DB15" s="66"/>
    </row>
    <row r="16" spans="1:106" s="60" customFormat="1" ht="6" customHeight="1" x14ac:dyDescent="0.2">
      <c r="B16" s="157"/>
      <c r="C16" s="157"/>
      <c r="D16" s="158"/>
      <c r="E16" s="158"/>
      <c r="F16" s="159"/>
      <c r="G16" s="159"/>
      <c r="H16" s="159"/>
      <c r="I16" s="159"/>
      <c r="J16" s="159"/>
      <c r="K16" s="159"/>
      <c r="L16" s="159"/>
      <c r="M16" s="159"/>
      <c r="N16" s="159"/>
      <c r="O16" s="159"/>
      <c r="P16" s="156"/>
    </row>
    <row r="17" spans="1:106" s="60" customFormat="1" x14ac:dyDescent="0.2">
      <c r="B17" s="237" t="s">
        <v>140</v>
      </c>
      <c r="C17" s="238"/>
      <c r="D17" s="238"/>
      <c r="E17" s="238"/>
      <c r="F17" s="238"/>
      <c r="G17" s="238"/>
      <c r="H17" s="238"/>
      <c r="I17" s="238"/>
      <c r="J17" s="238"/>
      <c r="K17" s="238"/>
      <c r="L17" s="238"/>
      <c r="M17" s="238"/>
      <c r="N17" s="238"/>
      <c r="O17" s="238"/>
      <c r="P17" s="239"/>
    </row>
    <row r="18" spans="1:106" x14ac:dyDescent="0.2">
      <c r="A18" s="66"/>
      <c r="B18" s="160" t="s">
        <v>141</v>
      </c>
      <c r="C18" s="160"/>
      <c r="D18" s="161">
        <f>(50*22)*3</f>
        <v>3300</v>
      </c>
      <c r="E18" s="161">
        <f>(50*22)*3</f>
        <v>3300</v>
      </c>
      <c r="F18" s="161">
        <f>(60*22)*3</f>
        <v>3960</v>
      </c>
      <c r="G18" s="161">
        <f>(50*22)*3</f>
        <v>3300</v>
      </c>
      <c r="H18" s="161">
        <f t="shared" ref="H18:K18" si="11">(60*22)*3</f>
        <v>3960</v>
      </c>
      <c r="I18" s="161">
        <f t="shared" si="11"/>
        <v>3960</v>
      </c>
      <c r="J18" s="161">
        <f t="shared" si="11"/>
        <v>3960</v>
      </c>
      <c r="K18" s="161">
        <f t="shared" si="11"/>
        <v>3960</v>
      </c>
      <c r="L18" s="161">
        <f t="shared" ref="L18:M18" si="12">(50*22)*3</f>
        <v>3300</v>
      </c>
      <c r="M18" s="161">
        <f t="shared" si="12"/>
        <v>3300</v>
      </c>
      <c r="N18" s="161">
        <f>(60*22)*3</f>
        <v>3960</v>
      </c>
      <c r="O18" s="161">
        <f>(60*22)*3</f>
        <v>3960</v>
      </c>
      <c r="P18" s="161">
        <f>SUM(D18:O18)</f>
        <v>44220</v>
      </c>
      <c r="BU18" s="66"/>
      <c r="BV18" s="66"/>
      <c r="BW18" s="66"/>
      <c r="BX18" s="66"/>
      <c r="BY18" s="66"/>
      <c r="BZ18" s="66"/>
      <c r="CA18" s="66"/>
      <c r="CB18" s="66"/>
      <c r="CC18" s="66"/>
      <c r="CD18" s="66"/>
      <c r="CE18" s="66"/>
      <c r="CF18" s="66"/>
      <c r="CG18" s="66"/>
      <c r="CH18" s="66"/>
      <c r="CI18" s="66"/>
      <c r="CJ18" s="66"/>
      <c r="CK18" s="66"/>
      <c r="CL18" s="66"/>
      <c r="CM18" s="66"/>
      <c r="CN18" s="66"/>
      <c r="CO18" s="66"/>
      <c r="CP18" s="66"/>
      <c r="CQ18" s="66"/>
      <c r="CR18" s="66"/>
      <c r="CS18" s="66"/>
      <c r="CT18" s="66"/>
      <c r="CU18" s="66"/>
      <c r="CV18" s="66"/>
      <c r="CW18" s="66"/>
      <c r="CX18" s="66"/>
      <c r="CY18" s="66"/>
      <c r="CZ18" s="66"/>
      <c r="DA18" s="66"/>
      <c r="DB18" s="66"/>
    </row>
    <row r="19" spans="1:106" x14ac:dyDescent="0.2">
      <c r="A19" s="66"/>
      <c r="B19" s="76" t="s">
        <v>31</v>
      </c>
      <c r="C19" s="76"/>
      <c r="D19" s="77">
        <f>2917+1650</f>
        <v>4567</v>
      </c>
      <c r="E19" s="77">
        <f t="shared" ref="E19:O19" si="13">2917+1650</f>
        <v>4567</v>
      </c>
      <c r="F19" s="77">
        <f t="shared" si="13"/>
        <v>4567</v>
      </c>
      <c r="G19" s="77">
        <f t="shared" si="13"/>
        <v>4567</v>
      </c>
      <c r="H19" s="77">
        <f t="shared" si="13"/>
        <v>4567</v>
      </c>
      <c r="I19" s="77">
        <f t="shared" si="13"/>
        <v>4567</v>
      </c>
      <c r="J19" s="77">
        <f t="shared" si="13"/>
        <v>4567</v>
      </c>
      <c r="K19" s="77">
        <f t="shared" si="13"/>
        <v>4567</v>
      </c>
      <c r="L19" s="77">
        <f t="shared" si="13"/>
        <v>4567</v>
      </c>
      <c r="M19" s="77">
        <f t="shared" si="13"/>
        <v>4567</v>
      </c>
      <c r="N19" s="77">
        <f t="shared" si="13"/>
        <v>4567</v>
      </c>
      <c r="O19" s="77">
        <f t="shared" si="13"/>
        <v>4567</v>
      </c>
      <c r="P19" s="77">
        <f t="shared" ref="P19:P37" si="14">SUM(D19:O19)</f>
        <v>54804</v>
      </c>
      <c r="BU19" s="66"/>
      <c r="BV19" s="66"/>
      <c r="BW19" s="66"/>
      <c r="BX19" s="66"/>
      <c r="BY19" s="66"/>
      <c r="BZ19" s="66"/>
      <c r="CA19" s="66"/>
      <c r="CB19" s="66"/>
      <c r="CC19" s="66"/>
      <c r="CD19" s="66"/>
      <c r="CE19" s="66"/>
      <c r="CF19" s="66"/>
      <c r="CG19" s="66"/>
      <c r="CH19" s="66"/>
      <c r="CI19" s="66"/>
      <c r="CJ19" s="66"/>
      <c r="CK19" s="66"/>
      <c r="CL19" s="66"/>
      <c r="CM19" s="66"/>
      <c r="CN19" s="66"/>
      <c r="CO19" s="66"/>
      <c r="CP19" s="66"/>
      <c r="CQ19" s="66"/>
      <c r="CR19" s="66"/>
      <c r="CS19" s="66"/>
      <c r="CT19" s="66"/>
      <c r="CU19" s="66"/>
      <c r="CV19" s="66"/>
      <c r="CW19" s="66"/>
      <c r="CX19" s="66"/>
      <c r="CY19" s="66"/>
      <c r="CZ19" s="66"/>
      <c r="DA19" s="66"/>
      <c r="DB19" s="66"/>
    </row>
    <row r="20" spans="1:106" x14ac:dyDescent="0.2">
      <c r="A20" s="66"/>
      <c r="B20" s="76" t="s">
        <v>27</v>
      </c>
      <c r="C20" s="76"/>
      <c r="D20" s="77">
        <v>0</v>
      </c>
      <c r="E20" s="77">
        <v>0</v>
      </c>
      <c r="F20" s="77">
        <v>0</v>
      </c>
      <c r="G20" s="77">
        <v>0</v>
      </c>
      <c r="H20" s="77">
        <v>0</v>
      </c>
      <c r="I20" s="77">
        <v>0</v>
      </c>
      <c r="J20" s="77">
        <v>0</v>
      </c>
      <c r="K20" s="77">
        <v>0</v>
      </c>
      <c r="L20" s="77">
        <v>0</v>
      </c>
      <c r="M20" s="77">
        <v>0</v>
      </c>
      <c r="N20" s="77">
        <v>0</v>
      </c>
      <c r="O20" s="77">
        <v>0</v>
      </c>
      <c r="P20" s="77">
        <f t="shared" si="14"/>
        <v>0</v>
      </c>
      <c r="BU20" s="66"/>
      <c r="BV20" s="66"/>
      <c r="BW20" s="66"/>
      <c r="BX20" s="66"/>
      <c r="BY20" s="66"/>
      <c r="BZ20" s="66"/>
      <c r="CA20" s="66"/>
      <c r="CB20" s="66"/>
      <c r="CC20" s="66"/>
      <c r="CD20" s="66"/>
      <c r="CE20" s="66"/>
      <c r="CF20" s="66"/>
      <c r="CG20" s="66"/>
      <c r="CH20" s="66"/>
      <c r="CI20" s="66"/>
      <c r="CJ20" s="66"/>
      <c r="CK20" s="66"/>
      <c r="CL20" s="66"/>
      <c r="CM20" s="66"/>
      <c r="CN20" s="66"/>
      <c r="CO20" s="66"/>
      <c r="CP20" s="66"/>
      <c r="CQ20" s="66"/>
      <c r="CR20" s="66"/>
      <c r="CS20" s="66"/>
      <c r="CT20" s="66"/>
      <c r="CU20" s="66"/>
      <c r="CV20" s="66"/>
      <c r="CW20" s="66"/>
      <c r="CX20" s="66"/>
      <c r="CY20" s="66"/>
      <c r="CZ20" s="66"/>
      <c r="DA20" s="66"/>
      <c r="DB20" s="66"/>
    </row>
    <row r="21" spans="1:106" x14ac:dyDescent="0.2">
      <c r="A21" s="66"/>
      <c r="B21" s="76" t="s">
        <v>164</v>
      </c>
      <c r="C21" s="76"/>
      <c r="D21" s="77">
        <v>0</v>
      </c>
      <c r="E21" s="77">
        <v>0</v>
      </c>
      <c r="F21" s="77">
        <v>0</v>
      </c>
      <c r="G21" s="77">
        <v>0</v>
      </c>
      <c r="H21" s="77">
        <v>0</v>
      </c>
      <c r="I21" s="77">
        <v>0</v>
      </c>
      <c r="J21" s="77">
        <v>0</v>
      </c>
      <c r="K21" s="77">
        <v>0</v>
      </c>
      <c r="L21" s="77">
        <v>0</v>
      </c>
      <c r="M21" s="77">
        <v>0</v>
      </c>
      <c r="N21" s="77">
        <v>0</v>
      </c>
      <c r="O21" s="77">
        <v>0</v>
      </c>
      <c r="P21" s="77">
        <f t="shared" si="14"/>
        <v>0</v>
      </c>
      <c r="BU21" s="66"/>
      <c r="BV21" s="66"/>
      <c r="BW21" s="66"/>
      <c r="BX21" s="66"/>
      <c r="BY21" s="66"/>
      <c r="BZ21" s="66"/>
      <c r="CA21" s="66"/>
      <c r="CB21" s="66"/>
      <c r="CC21" s="66"/>
      <c r="CD21" s="66"/>
      <c r="CE21" s="66"/>
      <c r="CF21" s="66"/>
      <c r="CG21" s="66"/>
      <c r="CH21" s="66"/>
      <c r="CI21" s="66"/>
      <c r="CJ21" s="66"/>
      <c r="CK21" s="66"/>
      <c r="CL21" s="66"/>
      <c r="CM21" s="66"/>
      <c r="CN21" s="66"/>
      <c r="CO21" s="66"/>
      <c r="CP21" s="66"/>
      <c r="CQ21" s="66"/>
      <c r="CR21" s="66"/>
      <c r="CS21" s="66"/>
      <c r="CT21" s="66"/>
      <c r="CU21" s="66"/>
      <c r="CV21" s="66"/>
      <c r="CW21" s="66"/>
      <c r="CX21" s="66"/>
      <c r="CY21" s="66"/>
      <c r="CZ21" s="66"/>
      <c r="DA21" s="66"/>
      <c r="DB21" s="66"/>
    </row>
    <row r="22" spans="1:106" x14ac:dyDescent="0.2">
      <c r="A22" s="66"/>
      <c r="B22" s="76" t="s">
        <v>32</v>
      </c>
      <c r="C22" s="76"/>
      <c r="D22" s="77">
        <v>0</v>
      </c>
      <c r="E22" s="77">
        <v>0</v>
      </c>
      <c r="F22" s="77">
        <v>0</v>
      </c>
      <c r="G22" s="77">
        <v>0</v>
      </c>
      <c r="H22" s="77">
        <v>0</v>
      </c>
      <c r="I22" s="77">
        <v>0</v>
      </c>
      <c r="J22" s="77">
        <v>0</v>
      </c>
      <c r="K22" s="77">
        <v>0</v>
      </c>
      <c r="L22" s="77">
        <v>0</v>
      </c>
      <c r="M22" s="77">
        <v>0</v>
      </c>
      <c r="N22" s="77">
        <v>0</v>
      </c>
      <c r="O22" s="77">
        <v>0</v>
      </c>
      <c r="P22" s="77">
        <f t="shared" si="14"/>
        <v>0</v>
      </c>
      <c r="BU22" s="66"/>
      <c r="BV22" s="66"/>
      <c r="BW22" s="66"/>
      <c r="BX22" s="66"/>
      <c r="BY22" s="66"/>
      <c r="BZ22" s="66"/>
      <c r="CA22" s="66"/>
      <c r="CB22" s="66"/>
      <c r="CC22" s="66"/>
      <c r="CD22" s="66"/>
      <c r="CE22" s="66"/>
      <c r="CF22" s="66"/>
      <c r="CG22" s="66"/>
      <c r="CH22" s="66"/>
      <c r="CI22" s="66"/>
      <c r="CJ22" s="66"/>
      <c r="CK22" s="66"/>
      <c r="CL22" s="66"/>
      <c r="CM22" s="66"/>
      <c r="CN22" s="66"/>
      <c r="CO22" s="66"/>
      <c r="CP22" s="66"/>
      <c r="CQ22" s="66"/>
      <c r="CR22" s="66"/>
      <c r="CS22" s="66"/>
      <c r="CT22" s="66"/>
      <c r="CU22" s="66"/>
      <c r="CV22" s="66"/>
      <c r="CW22" s="66"/>
      <c r="CX22" s="66"/>
      <c r="CY22" s="66"/>
      <c r="CZ22" s="66"/>
      <c r="DA22" s="66"/>
      <c r="DB22" s="66"/>
    </row>
    <row r="23" spans="1:106" x14ac:dyDescent="0.2">
      <c r="A23" s="66"/>
      <c r="B23" s="76" t="s">
        <v>142</v>
      </c>
      <c r="C23" s="76"/>
      <c r="D23" s="77">
        <v>0</v>
      </c>
      <c r="E23" s="77">
        <v>0</v>
      </c>
      <c r="F23" s="77">
        <v>0</v>
      </c>
      <c r="G23" s="77">
        <v>0</v>
      </c>
      <c r="H23" s="77">
        <v>0</v>
      </c>
      <c r="I23" s="77">
        <v>0</v>
      </c>
      <c r="J23" s="77">
        <v>0</v>
      </c>
      <c r="K23" s="77">
        <v>0</v>
      </c>
      <c r="L23" s="77">
        <v>0</v>
      </c>
      <c r="M23" s="77">
        <v>0</v>
      </c>
      <c r="N23" s="77">
        <v>0</v>
      </c>
      <c r="O23" s="77">
        <v>0</v>
      </c>
      <c r="P23" s="77">
        <f t="shared" si="14"/>
        <v>0</v>
      </c>
      <c r="BU23" s="66"/>
      <c r="BV23" s="66"/>
      <c r="BW23" s="66"/>
      <c r="BX23" s="66"/>
      <c r="BY23" s="66"/>
      <c r="BZ23" s="66"/>
      <c r="CA23" s="66"/>
      <c r="CB23" s="66"/>
      <c r="CC23" s="66"/>
      <c r="CD23" s="66"/>
      <c r="CE23" s="66"/>
      <c r="CF23" s="66"/>
      <c r="CG23" s="66"/>
      <c r="CH23" s="66"/>
      <c r="CI23" s="66"/>
      <c r="CJ23" s="66"/>
      <c r="CK23" s="66"/>
      <c r="CL23" s="66"/>
      <c r="CM23" s="66"/>
      <c r="CN23" s="66"/>
      <c r="CO23" s="66"/>
      <c r="CP23" s="66"/>
      <c r="CQ23" s="66"/>
      <c r="CR23" s="66"/>
      <c r="CS23" s="66"/>
      <c r="CT23" s="66"/>
      <c r="CU23" s="66"/>
      <c r="CV23" s="66"/>
      <c r="CW23" s="66"/>
      <c r="CX23" s="66"/>
      <c r="CY23" s="66"/>
      <c r="CZ23" s="66"/>
      <c r="DA23" s="66"/>
      <c r="DB23" s="66"/>
    </row>
    <row r="24" spans="1:106" x14ac:dyDescent="0.2">
      <c r="A24" s="66"/>
      <c r="B24" s="76" t="s">
        <v>143</v>
      </c>
      <c r="C24" s="76"/>
      <c r="D24" s="77">
        <v>0</v>
      </c>
      <c r="E24" s="77">
        <v>0</v>
      </c>
      <c r="F24" s="77">
        <v>0</v>
      </c>
      <c r="G24" s="77">
        <v>0</v>
      </c>
      <c r="H24" s="77">
        <v>0</v>
      </c>
      <c r="I24" s="77">
        <v>0</v>
      </c>
      <c r="J24" s="77">
        <v>0</v>
      </c>
      <c r="K24" s="77">
        <v>0</v>
      </c>
      <c r="L24" s="77">
        <v>0</v>
      </c>
      <c r="M24" s="77">
        <v>0</v>
      </c>
      <c r="N24" s="77">
        <v>0</v>
      </c>
      <c r="O24" s="77">
        <v>0</v>
      </c>
      <c r="P24" s="77">
        <f t="shared" si="14"/>
        <v>0</v>
      </c>
      <c r="BU24" s="66"/>
      <c r="BV24" s="66"/>
      <c r="BW24" s="66"/>
      <c r="BX24" s="66"/>
      <c r="BY24" s="66"/>
      <c r="BZ24" s="66"/>
      <c r="CA24" s="66"/>
      <c r="CB24" s="66"/>
      <c r="CC24" s="66"/>
      <c r="CD24" s="66"/>
      <c r="CE24" s="66"/>
      <c r="CF24" s="66"/>
      <c r="CG24" s="66"/>
      <c r="CH24" s="66"/>
      <c r="CI24" s="66"/>
      <c r="CJ24" s="66"/>
      <c r="CK24" s="66"/>
      <c r="CL24" s="66"/>
      <c r="CM24" s="66"/>
      <c r="CN24" s="66"/>
      <c r="CO24" s="66"/>
      <c r="CP24" s="66"/>
      <c r="CQ24" s="66"/>
      <c r="CR24" s="66"/>
      <c r="CS24" s="66"/>
      <c r="CT24" s="66"/>
      <c r="CU24" s="66"/>
      <c r="CV24" s="66"/>
      <c r="CW24" s="66"/>
      <c r="CX24" s="66"/>
      <c r="CY24" s="66"/>
      <c r="CZ24" s="66"/>
      <c r="DA24" s="66"/>
      <c r="DB24" s="66"/>
    </row>
    <row r="25" spans="1:106" x14ac:dyDescent="0.2">
      <c r="A25" s="66"/>
      <c r="B25" s="76" t="s">
        <v>4</v>
      </c>
      <c r="C25" s="76"/>
      <c r="D25" s="77">
        <v>0</v>
      </c>
      <c r="E25" s="77">
        <v>0</v>
      </c>
      <c r="F25" s="77">
        <v>0</v>
      </c>
      <c r="G25" s="77">
        <v>0</v>
      </c>
      <c r="H25" s="77">
        <v>0</v>
      </c>
      <c r="I25" s="77">
        <v>0</v>
      </c>
      <c r="J25" s="77">
        <v>0</v>
      </c>
      <c r="K25" s="77">
        <v>0</v>
      </c>
      <c r="L25" s="77">
        <v>0</v>
      </c>
      <c r="M25" s="77">
        <v>0</v>
      </c>
      <c r="N25" s="77">
        <v>0</v>
      </c>
      <c r="O25" s="77">
        <v>0</v>
      </c>
      <c r="P25" s="77">
        <f t="shared" si="14"/>
        <v>0</v>
      </c>
      <c r="BU25" s="66"/>
      <c r="BV25" s="66"/>
      <c r="BW25" s="66"/>
      <c r="BX25" s="66"/>
      <c r="BY25" s="66"/>
      <c r="BZ25" s="66"/>
      <c r="CA25" s="66"/>
      <c r="CB25" s="66"/>
      <c r="CC25" s="66"/>
      <c r="CD25" s="66"/>
      <c r="CE25" s="66"/>
      <c r="CF25" s="66"/>
      <c r="CG25" s="66"/>
      <c r="CH25" s="66"/>
      <c r="CI25" s="66"/>
      <c r="CJ25" s="66"/>
      <c r="CK25" s="66"/>
      <c r="CL25" s="66"/>
      <c r="CM25" s="66"/>
      <c r="CN25" s="66"/>
      <c r="CO25" s="66"/>
      <c r="CP25" s="66"/>
      <c r="CQ25" s="66"/>
      <c r="CR25" s="66"/>
      <c r="CS25" s="66"/>
      <c r="CT25" s="66"/>
      <c r="CU25" s="66"/>
      <c r="CV25" s="66"/>
      <c r="CW25" s="66"/>
      <c r="CX25" s="66"/>
      <c r="CY25" s="66"/>
      <c r="CZ25" s="66"/>
      <c r="DA25" s="66"/>
      <c r="DB25" s="66"/>
    </row>
    <row r="26" spans="1:106" x14ac:dyDescent="0.2">
      <c r="A26" s="66"/>
      <c r="B26" s="76" t="s">
        <v>5</v>
      </c>
      <c r="C26" s="76"/>
      <c r="D26" s="77">
        <v>0</v>
      </c>
      <c r="E26" s="77">
        <v>0</v>
      </c>
      <c r="F26" s="77">
        <v>0</v>
      </c>
      <c r="G26" s="77">
        <v>0</v>
      </c>
      <c r="H26" s="77">
        <v>0</v>
      </c>
      <c r="I26" s="77">
        <v>0</v>
      </c>
      <c r="J26" s="77">
        <v>0</v>
      </c>
      <c r="K26" s="77">
        <v>0</v>
      </c>
      <c r="L26" s="77">
        <v>0</v>
      </c>
      <c r="M26" s="77">
        <v>0</v>
      </c>
      <c r="N26" s="77">
        <v>0</v>
      </c>
      <c r="O26" s="77">
        <v>0</v>
      </c>
      <c r="P26" s="77">
        <f t="shared" si="14"/>
        <v>0</v>
      </c>
      <c r="BU26" s="66"/>
      <c r="BV26" s="66"/>
      <c r="BW26" s="66"/>
      <c r="BX26" s="66"/>
      <c r="BY26" s="66"/>
      <c r="BZ26" s="66"/>
      <c r="CA26" s="66"/>
      <c r="CB26" s="66"/>
      <c r="CC26" s="66"/>
      <c r="CD26" s="66"/>
      <c r="CE26" s="66"/>
      <c r="CF26" s="66"/>
      <c r="CG26" s="66"/>
      <c r="CH26" s="66"/>
      <c r="CI26" s="66"/>
      <c r="CJ26" s="66"/>
      <c r="CK26" s="66"/>
      <c r="CL26" s="66"/>
      <c r="CM26" s="66"/>
      <c r="CN26" s="66"/>
      <c r="CO26" s="66"/>
      <c r="CP26" s="66"/>
      <c r="CQ26" s="66"/>
      <c r="CR26" s="66"/>
      <c r="CS26" s="66"/>
      <c r="CT26" s="66"/>
      <c r="CU26" s="66"/>
      <c r="CV26" s="66"/>
      <c r="CW26" s="66"/>
      <c r="CX26" s="66"/>
      <c r="CY26" s="66"/>
      <c r="CZ26" s="66"/>
      <c r="DA26" s="66"/>
      <c r="DB26" s="66"/>
    </row>
    <row r="27" spans="1:106" x14ac:dyDescent="0.2">
      <c r="A27" s="66"/>
      <c r="B27" s="78" t="s">
        <v>34</v>
      </c>
      <c r="C27" s="78"/>
      <c r="D27" s="77">
        <v>0</v>
      </c>
      <c r="E27" s="77">
        <v>0</v>
      </c>
      <c r="F27" s="77">
        <v>0</v>
      </c>
      <c r="G27" s="77">
        <v>0</v>
      </c>
      <c r="H27" s="77">
        <v>0</v>
      </c>
      <c r="I27" s="77">
        <v>0</v>
      </c>
      <c r="J27" s="77">
        <v>0</v>
      </c>
      <c r="K27" s="77">
        <v>0</v>
      </c>
      <c r="L27" s="77">
        <v>0</v>
      </c>
      <c r="M27" s="77">
        <v>0</v>
      </c>
      <c r="N27" s="77">
        <v>0</v>
      </c>
      <c r="O27" s="77">
        <v>0</v>
      </c>
      <c r="P27" s="77">
        <f t="shared" si="14"/>
        <v>0</v>
      </c>
      <c r="BU27" s="66"/>
      <c r="BV27" s="66"/>
      <c r="BW27" s="66"/>
      <c r="BX27" s="66"/>
      <c r="BY27" s="66"/>
      <c r="BZ27" s="66"/>
      <c r="CA27" s="66"/>
      <c r="CB27" s="66"/>
      <c r="CC27" s="66"/>
      <c r="CD27" s="66"/>
      <c r="CE27" s="66"/>
      <c r="CF27" s="66"/>
      <c r="CG27" s="66"/>
      <c r="CH27" s="66"/>
      <c r="CI27" s="66"/>
      <c r="CJ27" s="66"/>
      <c r="CK27" s="66"/>
      <c r="CL27" s="66"/>
      <c r="CM27" s="66"/>
      <c r="CN27" s="66"/>
      <c r="CO27" s="66"/>
      <c r="CP27" s="66"/>
      <c r="CQ27" s="66"/>
      <c r="CR27" s="66"/>
      <c r="CS27" s="66"/>
      <c r="CT27" s="66"/>
      <c r="CU27" s="66"/>
      <c r="CV27" s="66"/>
      <c r="CW27" s="66"/>
      <c r="CX27" s="66"/>
      <c r="CY27" s="66"/>
      <c r="CZ27" s="66"/>
      <c r="DA27" s="66"/>
      <c r="DB27" s="66"/>
    </row>
    <row r="28" spans="1:106" x14ac:dyDescent="0.2">
      <c r="A28" s="66"/>
      <c r="B28" s="76" t="s">
        <v>144</v>
      </c>
      <c r="C28" s="76"/>
      <c r="D28" s="77">
        <v>0</v>
      </c>
      <c r="E28" s="77">
        <v>0</v>
      </c>
      <c r="F28" s="77">
        <v>0</v>
      </c>
      <c r="G28" s="77">
        <v>0</v>
      </c>
      <c r="H28" s="77">
        <v>0</v>
      </c>
      <c r="I28" s="77">
        <v>0</v>
      </c>
      <c r="J28" s="77">
        <v>0</v>
      </c>
      <c r="K28" s="77">
        <v>0</v>
      </c>
      <c r="L28" s="77">
        <v>0</v>
      </c>
      <c r="M28" s="77">
        <v>0</v>
      </c>
      <c r="N28" s="77">
        <v>0</v>
      </c>
      <c r="O28" s="77">
        <v>0</v>
      </c>
      <c r="P28" s="77">
        <f t="shared" si="14"/>
        <v>0</v>
      </c>
      <c r="BU28" s="66"/>
      <c r="BV28" s="66"/>
      <c r="BW28" s="66"/>
      <c r="BX28" s="66"/>
      <c r="BY28" s="66"/>
      <c r="BZ28" s="66"/>
      <c r="CA28" s="66"/>
      <c r="CB28" s="66"/>
      <c r="CC28" s="66"/>
      <c r="CD28" s="66"/>
      <c r="CE28" s="66"/>
      <c r="CF28" s="66"/>
      <c r="CG28" s="66"/>
      <c r="CH28" s="66"/>
      <c r="CI28" s="66"/>
      <c r="CJ28" s="66"/>
      <c r="CK28" s="66"/>
      <c r="CL28" s="66"/>
      <c r="CM28" s="66"/>
      <c r="CN28" s="66"/>
      <c r="CO28" s="66"/>
      <c r="CP28" s="66"/>
      <c r="CQ28" s="66"/>
      <c r="CR28" s="66"/>
      <c r="CS28" s="66"/>
      <c r="CT28" s="66"/>
      <c r="CU28" s="66"/>
      <c r="CV28" s="66"/>
      <c r="CW28" s="66"/>
      <c r="CX28" s="66"/>
      <c r="CY28" s="66"/>
      <c r="CZ28" s="66"/>
      <c r="DA28" s="66"/>
      <c r="DB28" s="66"/>
    </row>
    <row r="29" spans="1:106" x14ac:dyDescent="0.2">
      <c r="A29" s="66"/>
      <c r="B29" s="76" t="s">
        <v>202</v>
      </c>
      <c r="C29" s="76"/>
      <c r="D29" s="77">
        <v>0</v>
      </c>
      <c r="E29" s="77">
        <v>0</v>
      </c>
      <c r="F29" s="77">
        <v>0</v>
      </c>
      <c r="G29" s="77">
        <v>0</v>
      </c>
      <c r="H29" s="77">
        <v>0</v>
      </c>
      <c r="I29" s="77">
        <v>0</v>
      </c>
      <c r="J29" s="77">
        <v>0</v>
      </c>
      <c r="K29" s="77">
        <v>0</v>
      </c>
      <c r="L29" s="77">
        <v>0</v>
      </c>
      <c r="M29" s="77">
        <v>0</v>
      </c>
      <c r="N29" s="77">
        <v>0</v>
      </c>
      <c r="O29" s="77">
        <v>0</v>
      </c>
      <c r="P29" s="77">
        <f t="shared" si="14"/>
        <v>0</v>
      </c>
      <c r="BU29" s="66"/>
      <c r="BV29" s="66"/>
      <c r="BW29" s="66"/>
      <c r="BX29" s="66"/>
      <c r="BY29" s="66"/>
      <c r="BZ29" s="66"/>
      <c r="CA29" s="66"/>
      <c r="CB29" s="66"/>
      <c r="CC29" s="66"/>
      <c r="CD29" s="66"/>
      <c r="CE29" s="66"/>
      <c r="CF29" s="66"/>
      <c r="CG29" s="66"/>
      <c r="CH29" s="66"/>
      <c r="CI29" s="66"/>
      <c r="CJ29" s="66"/>
      <c r="CK29" s="66"/>
      <c r="CL29" s="66"/>
      <c r="CM29" s="66"/>
      <c r="CN29" s="66"/>
      <c r="CO29" s="66"/>
      <c r="CP29" s="66"/>
      <c r="CQ29" s="66"/>
      <c r="CR29" s="66"/>
      <c r="CS29" s="66"/>
      <c r="CT29" s="66"/>
      <c r="CU29" s="66"/>
      <c r="CV29" s="66"/>
      <c r="CW29" s="66"/>
      <c r="CX29" s="66"/>
      <c r="CY29" s="66"/>
      <c r="CZ29" s="66"/>
      <c r="DA29" s="66"/>
      <c r="DB29" s="66"/>
    </row>
    <row r="30" spans="1:106" x14ac:dyDescent="0.2">
      <c r="A30" s="66"/>
      <c r="B30" s="76" t="s">
        <v>37</v>
      </c>
      <c r="C30" s="76"/>
      <c r="D30" s="77">
        <v>0</v>
      </c>
      <c r="E30" s="77">
        <v>0</v>
      </c>
      <c r="F30" s="77">
        <v>0</v>
      </c>
      <c r="G30" s="77">
        <v>0</v>
      </c>
      <c r="H30" s="77">
        <v>0</v>
      </c>
      <c r="I30" s="77">
        <v>0</v>
      </c>
      <c r="J30" s="77">
        <v>0</v>
      </c>
      <c r="K30" s="77">
        <v>0</v>
      </c>
      <c r="L30" s="77">
        <v>0</v>
      </c>
      <c r="M30" s="77">
        <v>0</v>
      </c>
      <c r="N30" s="77">
        <v>0</v>
      </c>
      <c r="O30" s="77">
        <v>0</v>
      </c>
      <c r="P30" s="77">
        <f t="shared" si="14"/>
        <v>0</v>
      </c>
      <c r="BU30" s="66"/>
      <c r="BV30" s="66"/>
      <c r="BW30" s="66"/>
      <c r="BX30" s="66"/>
      <c r="BY30" s="66"/>
      <c r="BZ30" s="66"/>
      <c r="CA30" s="66"/>
      <c r="CB30" s="66"/>
      <c r="CC30" s="66"/>
      <c r="CD30" s="66"/>
      <c r="CE30" s="66"/>
      <c r="CF30" s="66"/>
      <c r="CG30" s="66"/>
      <c r="CH30" s="66"/>
      <c r="CI30" s="66"/>
      <c r="CJ30" s="66"/>
      <c r="CK30" s="66"/>
      <c r="CL30" s="66"/>
      <c r="CM30" s="66"/>
      <c r="CN30" s="66"/>
      <c r="CO30" s="66"/>
      <c r="CP30" s="66"/>
      <c r="CQ30" s="66"/>
      <c r="CR30" s="66"/>
      <c r="CS30" s="66"/>
      <c r="CT30" s="66"/>
      <c r="CU30" s="66"/>
      <c r="CV30" s="66"/>
      <c r="CW30" s="66"/>
      <c r="CX30" s="66"/>
      <c r="CY30" s="66"/>
      <c r="CZ30" s="66"/>
      <c r="DA30" s="66"/>
      <c r="DB30" s="66"/>
    </row>
    <row r="31" spans="1:106" x14ac:dyDescent="0.2">
      <c r="A31" s="66"/>
      <c r="B31" s="76" t="s">
        <v>38</v>
      </c>
      <c r="C31" s="76"/>
      <c r="D31" s="77">
        <v>0</v>
      </c>
      <c r="E31" s="77">
        <v>0</v>
      </c>
      <c r="F31" s="77">
        <v>0</v>
      </c>
      <c r="G31" s="77">
        <v>0</v>
      </c>
      <c r="H31" s="77">
        <v>0</v>
      </c>
      <c r="I31" s="77">
        <v>0</v>
      </c>
      <c r="J31" s="77">
        <v>0</v>
      </c>
      <c r="K31" s="77">
        <v>0</v>
      </c>
      <c r="L31" s="77">
        <v>0</v>
      </c>
      <c r="M31" s="77">
        <v>0</v>
      </c>
      <c r="N31" s="77">
        <v>0</v>
      </c>
      <c r="O31" s="77">
        <v>0</v>
      </c>
      <c r="P31" s="77">
        <f t="shared" si="14"/>
        <v>0</v>
      </c>
      <c r="BU31" s="66"/>
      <c r="BV31" s="66"/>
      <c r="BW31" s="66"/>
      <c r="BX31" s="66"/>
      <c r="BY31" s="66"/>
      <c r="BZ31" s="66"/>
      <c r="CA31" s="66"/>
      <c r="CB31" s="66"/>
      <c r="CC31" s="66"/>
      <c r="CD31" s="66"/>
      <c r="CE31" s="66"/>
      <c r="CF31" s="66"/>
      <c r="CG31" s="66"/>
      <c r="CH31" s="66"/>
      <c r="CI31" s="66"/>
      <c r="CJ31" s="66"/>
      <c r="CK31" s="66"/>
      <c r="CL31" s="66"/>
      <c r="CM31" s="66"/>
      <c r="CN31" s="66"/>
      <c r="CO31" s="66"/>
      <c r="CP31" s="66"/>
      <c r="CQ31" s="66"/>
      <c r="CR31" s="66"/>
      <c r="CS31" s="66"/>
      <c r="CT31" s="66"/>
      <c r="CU31" s="66"/>
      <c r="CV31" s="66"/>
      <c r="CW31" s="66"/>
      <c r="CX31" s="66"/>
      <c r="CY31" s="66"/>
      <c r="CZ31" s="66"/>
      <c r="DA31" s="66"/>
      <c r="DB31" s="66"/>
    </row>
    <row r="32" spans="1:106" x14ac:dyDescent="0.2">
      <c r="A32" s="66"/>
      <c r="B32" s="76" t="s">
        <v>39</v>
      </c>
      <c r="C32" s="76"/>
      <c r="D32" s="77">
        <v>0</v>
      </c>
      <c r="E32" s="77">
        <v>0</v>
      </c>
      <c r="F32" s="77">
        <v>0</v>
      </c>
      <c r="G32" s="77">
        <v>0</v>
      </c>
      <c r="H32" s="77">
        <v>0</v>
      </c>
      <c r="I32" s="77">
        <v>0</v>
      </c>
      <c r="J32" s="77">
        <v>0</v>
      </c>
      <c r="K32" s="77">
        <v>0</v>
      </c>
      <c r="L32" s="77">
        <v>0</v>
      </c>
      <c r="M32" s="77">
        <v>0</v>
      </c>
      <c r="N32" s="77">
        <v>0</v>
      </c>
      <c r="O32" s="77">
        <v>0</v>
      </c>
      <c r="P32" s="77">
        <f t="shared" si="14"/>
        <v>0</v>
      </c>
      <c r="BU32" s="66"/>
      <c r="BV32" s="66"/>
      <c r="BW32" s="66"/>
      <c r="BX32" s="66"/>
      <c r="BY32" s="66"/>
      <c r="BZ32" s="66"/>
      <c r="CA32" s="66"/>
      <c r="CB32" s="66"/>
      <c r="CC32" s="66"/>
      <c r="CD32" s="66"/>
      <c r="CE32" s="66"/>
      <c r="CF32" s="66"/>
      <c r="CG32" s="66"/>
      <c r="CH32" s="66"/>
      <c r="CI32" s="66"/>
      <c r="CJ32" s="66"/>
      <c r="CK32" s="66"/>
      <c r="CL32" s="66"/>
      <c r="CM32" s="66"/>
      <c r="CN32" s="66"/>
      <c r="CO32" s="66"/>
      <c r="CP32" s="66"/>
      <c r="CQ32" s="66"/>
      <c r="CR32" s="66"/>
      <c r="CS32" s="66"/>
      <c r="CT32" s="66"/>
      <c r="CU32" s="66"/>
      <c r="CV32" s="66"/>
      <c r="CW32" s="66"/>
      <c r="CX32" s="66"/>
      <c r="CY32" s="66"/>
      <c r="CZ32" s="66"/>
      <c r="DA32" s="66"/>
      <c r="DB32" s="66"/>
    </row>
    <row r="33" spans="1:106" x14ac:dyDescent="0.2">
      <c r="A33" s="66"/>
      <c r="B33" s="76" t="s">
        <v>40</v>
      </c>
      <c r="C33" s="76"/>
      <c r="D33" s="77">
        <v>0</v>
      </c>
      <c r="E33" s="77">
        <v>0</v>
      </c>
      <c r="F33" s="77">
        <v>0</v>
      </c>
      <c r="G33" s="77">
        <v>0</v>
      </c>
      <c r="H33" s="77">
        <v>0</v>
      </c>
      <c r="I33" s="77">
        <v>0</v>
      </c>
      <c r="J33" s="77">
        <v>0</v>
      </c>
      <c r="K33" s="77">
        <v>0</v>
      </c>
      <c r="L33" s="77">
        <v>0</v>
      </c>
      <c r="M33" s="77">
        <v>0</v>
      </c>
      <c r="N33" s="77">
        <v>0</v>
      </c>
      <c r="O33" s="77">
        <v>0</v>
      </c>
      <c r="P33" s="77">
        <f t="shared" si="14"/>
        <v>0</v>
      </c>
      <c r="Q33" s="79"/>
      <c r="BU33" s="66"/>
      <c r="BV33" s="66"/>
      <c r="BW33" s="66"/>
      <c r="BX33" s="66"/>
      <c r="BY33" s="66"/>
      <c r="BZ33" s="66"/>
      <c r="CA33" s="66"/>
      <c r="CB33" s="66"/>
      <c r="CC33" s="66"/>
      <c r="CD33" s="66"/>
      <c r="CE33" s="66"/>
      <c r="CF33" s="66"/>
      <c r="CG33" s="66"/>
      <c r="CH33" s="66"/>
      <c r="CI33" s="66"/>
      <c r="CJ33" s="66"/>
      <c r="CK33" s="66"/>
      <c r="CL33" s="66"/>
      <c r="CM33" s="66"/>
      <c r="CN33" s="66"/>
      <c r="CO33" s="66"/>
      <c r="CP33" s="66"/>
      <c r="CQ33" s="66"/>
      <c r="CR33" s="66"/>
      <c r="CS33" s="66"/>
      <c r="CT33" s="66"/>
      <c r="CU33" s="66"/>
      <c r="CV33" s="66"/>
      <c r="CW33" s="66"/>
      <c r="CX33" s="66"/>
      <c r="CY33" s="66"/>
      <c r="CZ33" s="66"/>
      <c r="DA33" s="66"/>
      <c r="DB33" s="66"/>
    </row>
    <row r="34" spans="1:106" x14ac:dyDescent="0.2">
      <c r="A34" s="66"/>
      <c r="B34" s="76" t="s">
        <v>41</v>
      </c>
      <c r="C34" s="76"/>
      <c r="D34" s="77">
        <v>0</v>
      </c>
      <c r="E34" s="77">
        <v>0</v>
      </c>
      <c r="F34" s="77">
        <v>0</v>
      </c>
      <c r="G34" s="77">
        <v>0</v>
      </c>
      <c r="H34" s="77">
        <v>0</v>
      </c>
      <c r="I34" s="77">
        <v>0</v>
      </c>
      <c r="J34" s="77">
        <v>0</v>
      </c>
      <c r="K34" s="77">
        <v>0</v>
      </c>
      <c r="L34" s="77">
        <v>0</v>
      </c>
      <c r="M34" s="77">
        <v>0</v>
      </c>
      <c r="N34" s="77">
        <v>0</v>
      </c>
      <c r="O34" s="77">
        <v>0</v>
      </c>
      <c r="P34" s="77">
        <f t="shared" si="14"/>
        <v>0</v>
      </c>
      <c r="BU34" s="66"/>
      <c r="BV34" s="66"/>
      <c r="BW34" s="66"/>
      <c r="BX34" s="66"/>
      <c r="BY34" s="66"/>
      <c r="BZ34" s="66"/>
      <c r="CA34" s="66"/>
      <c r="CB34" s="66"/>
      <c r="CC34" s="66"/>
      <c r="CD34" s="66"/>
      <c r="CE34" s="66"/>
      <c r="CF34" s="66"/>
      <c r="CG34" s="66"/>
      <c r="CH34" s="66"/>
      <c r="CI34" s="66"/>
      <c r="CJ34" s="66"/>
      <c r="CK34" s="66"/>
      <c r="CL34" s="66"/>
      <c r="CM34" s="66"/>
      <c r="CN34" s="66"/>
      <c r="CO34" s="66"/>
      <c r="CP34" s="66"/>
      <c r="CQ34" s="66"/>
      <c r="CR34" s="66"/>
      <c r="CS34" s="66"/>
      <c r="CT34" s="66"/>
      <c r="CU34" s="66"/>
      <c r="CV34" s="66"/>
      <c r="CW34" s="66"/>
      <c r="CX34" s="66"/>
      <c r="CY34" s="66"/>
      <c r="CZ34" s="66"/>
      <c r="DA34" s="66"/>
      <c r="DB34" s="66"/>
    </row>
    <row r="35" spans="1:106" x14ac:dyDescent="0.2">
      <c r="B35" s="76" t="s">
        <v>145</v>
      </c>
      <c r="C35" s="76"/>
      <c r="D35" s="77">
        <v>0</v>
      </c>
      <c r="E35" s="77">
        <v>0</v>
      </c>
      <c r="F35" s="77">
        <v>0</v>
      </c>
      <c r="G35" s="77">
        <v>0</v>
      </c>
      <c r="H35" s="77">
        <v>0</v>
      </c>
      <c r="I35" s="77">
        <v>0</v>
      </c>
      <c r="J35" s="77">
        <v>0</v>
      </c>
      <c r="K35" s="77">
        <v>0</v>
      </c>
      <c r="L35" s="77">
        <v>0</v>
      </c>
      <c r="M35" s="77">
        <v>0</v>
      </c>
      <c r="N35" s="77">
        <v>0</v>
      </c>
      <c r="O35" s="77">
        <v>0</v>
      </c>
      <c r="P35" s="77">
        <f t="shared" si="14"/>
        <v>0</v>
      </c>
      <c r="BU35" s="66"/>
      <c r="BV35" s="66"/>
      <c r="BW35" s="66"/>
      <c r="BX35" s="66"/>
      <c r="BY35" s="66"/>
      <c r="BZ35" s="66"/>
      <c r="CA35" s="66"/>
      <c r="CB35" s="66"/>
      <c r="CC35" s="66"/>
      <c r="CD35" s="66"/>
      <c r="CE35" s="66"/>
      <c r="CF35" s="66"/>
      <c r="CG35" s="66"/>
      <c r="CH35" s="66"/>
      <c r="CI35" s="66"/>
      <c r="CJ35" s="66"/>
      <c r="CK35" s="66"/>
      <c r="CL35" s="66"/>
      <c r="CM35" s="66"/>
      <c r="CN35" s="66"/>
      <c r="CO35" s="66"/>
      <c r="CP35" s="66"/>
      <c r="CQ35" s="66"/>
      <c r="CR35" s="66"/>
      <c r="CS35" s="66"/>
      <c r="CT35" s="66"/>
      <c r="CU35" s="66"/>
      <c r="CV35" s="66"/>
      <c r="CW35" s="66"/>
      <c r="CX35" s="66"/>
      <c r="CY35" s="66"/>
      <c r="CZ35" s="66"/>
      <c r="DA35" s="66"/>
      <c r="DB35" s="66"/>
    </row>
    <row r="36" spans="1:106" x14ac:dyDescent="0.2">
      <c r="B36" s="76" t="s">
        <v>43</v>
      </c>
      <c r="C36" s="76"/>
      <c r="D36" s="77">
        <v>0</v>
      </c>
      <c r="E36" s="77">
        <v>0</v>
      </c>
      <c r="F36" s="77">
        <v>0</v>
      </c>
      <c r="G36" s="77">
        <v>0</v>
      </c>
      <c r="H36" s="77">
        <v>0</v>
      </c>
      <c r="I36" s="77">
        <v>0</v>
      </c>
      <c r="J36" s="77">
        <v>0</v>
      </c>
      <c r="K36" s="77">
        <v>0</v>
      </c>
      <c r="L36" s="77">
        <v>0</v>
      </c>
      <c r="M36" s="77">
        <v>0</v>
      </c>
      <c r="N36" s="77">
        <v>0</v>
      </c>
      <c r="O36" s="77">
        <v>0</v>
      </c>
      <c r="P36" s="77">
        <f t="shared" si="14"/>
        <v>0</v>
      </c>
      <c r="BU36" s="66"/>
      <c r="BV36" s="66"/>
      <c r="BW36" s="66"/>
      <c r="BX36" s="66"/>
      <c r="BY36" s="66"/>
      <c r="BZ36" s="66"/>
      <c r="CA36" s="66"/>
      <c r="CB36" s="66"/>
      <c r="CC36" s="66"/>
      <c r="CD36" s="66"/>
      <c r="CE36" s="66"/>
      <c r="CF36" s="66"/>
      <c r="CG36" s="66"/>
      <c r="CH36" s="66"/>
      <c r="CI36" s="66"/>
      <c r="CJ36" s="66"/>
      <c r="CK36" s="66"/>
      <c r="CL36" s="66"/>
      <c r="CM36" s="66"/>
      <c r="CN36" s="66"/>
      <c r="CO36" s="66"/>
      <c r="CP36" s="66"/>
      <c r="CQ36" s="66"/>
      <c r="CR36" s="66"/>
      <c r="CS36" s="66"/>
      <c r="CT36" s="66"/>
      <c r="CU36" s="66"/>
      <c r="CV36" s="66"/>
      <c r="CW36" s="66"/>
      <c r="CX36" s="66"/>
      <c r="CY36" s="66"/>
      <c r="CZ36" s="66"/>
      <c r="DA36" s="66"/>
      <c r="DB36" s="66"/>
    </row>
    <row r="37" spans="1:106" x14ac:dyDescent="0.2">
      <c r="B37" s="76" t="s">
        <v>7</v>
      </c>
      <c r="C37" s="76"/>
      <c r="D37" s="77">
        <v>0</v>
      </c>
      <c r="E37" s="77">
        <v>0</v>
      </c>
      <c r="F37" s="77">
        <v>0</v>
      </c>
      <c r="G37" s="77">
        <v>0</v>
      </c>
      <c r="H37" s="77">
        <v>0</v>
      </c>
      <c r="I37" s="77">
        <v>0</v>
      </c>
      <c r="J37" s="77">
        <v>0</v>
      </c>
      <c r="K37" s="77">
        <v>0</v>
      </c>
      <c r="L37" s="77">
        <v>0</v>
      </c>
      <c r="M37" s="77">
        <v>0</v>
      </c>
      <c r="N37" s="77">
        <v>0</v>
      </c>
      <c r="O37" s="77">
        <v>0</v>
      </c>
      <c r="P37" s="77">
        <f t="shared" si="14"/>
        <v>0</v>
      </c>
      <c r="BU37" s="66"/>
      <c r="BV37" s="66"/>
      <c r="BW37" s="66"/>
      <c r="BX37" s="66"/>
      <c r="BY37" s="66"/>
      <c r="BZ37" s="66"/>
      <c r="CA37" s="66"/>
      <c r="CB37" s="66"/>
      <c r="CC37" s="66"/>
      <c r="CD37" s="66"/>
      <c r="CE37" s="66"/>
      <c r="CF37" s="66"/>
      <c r="CG37" s="66"/>
      <c r="CH37" s="66"/>
      <c r="CI37" s="66"/>
      <c r="CJ37" s="66"/>
      <c r="CK37" s="66"/>
      <c r="CL37" s="66"/>
      <c r="CM37" s="66"/>
      <c r="CN37" s="66"/>
      <c r="CO37" s="66"/>
      <c r="CP37" s="66"/>
      <c r="CQ37" s="66"/>
      <c r="CR37" s="66"/>
      <c r="CS37" s="66"/>
      <c r="CT37" s="66"/>
      <c r="CU37" s="66"/>
      <c r="CV37" s="66"/>
      <c r="CW37" s="66"/>
      <c r="CX37" s="66"/>
      <c r="CY37" s="66"/>
      <c r="CZ37" s="66"/>
      <c r="DA37" s="66"/>
      <c r="DB37" s="66"/>
    </row>
    <row r="38" spans="1:106" ht="13.5" thickBot="1" x14ac:dyDescent="0.25">
      <c r="B38" s="181" t="s">
        <v>6</v>
      </c>
      <c r="C38" s="216"/>
      <c r="D38" s="80">
        <v>0</v>
      </c>
      <c r="E38" s="80">
        <v>0</v>
      </c>
      <c r="F38" s="80">
        <v>0</v>
      </c>
      <c r="G38" s="80">
        <v>0</v>
      </c>
      <c r="H38" s="80">
        <v>0</v>
      </c>
      <c r="I38" s="80">
        <v>0</v>
      </c>
      <c r="J38" s="80">
        <v>0</v>
      </c>
      <c r="K38" s="80">
        <v>0</v>
      </c>
      <c r="L38" s="80">
        <v>0</v>
      </c>
      <c r="M38" s="80">
        <v>0</v>
      </c>
      <c r="N38" s="80">
        <v>0</v>
      </c>
      <c r="O38" s="80">
        <v>0</v>
      </c>
      <c r="P38" s="80">
        <f t="shared" ref="P38" si="15">SUM(D38:O38)</f>
        <v>0</v>
      </c>
      <c r="BU38" s="66"/>
      <c r="BV38" s="66"/>
      <c r="BW38" s="66"/>
      <c r="BX38" s="66"/>
      <c r="BY38" s="66"/>
      <c r="BZ38" s="66"/>
      <c r="CA38" s="66"/>
      <c r="CB38" s="66"/>
      <c r="CC38" s="66"/>
      <c r="CD38" s="66"/>
      <c r="CE38" s="66"/>
      <c r="CF38" s="66"/>
      <c r="CG38" s="66"/>
      <c r="CH38" s="66"/>
      <c r="CI38" s="66"/>
      <c r="CJ38" s="66"/>
      <c r="CK38" s="66"/>
      <c r="CL38" s="66"/>
      <c r="CM38" s="66"/>
      <c r="CN38" s="66"/>
      <c r="CO38" s="66"/>
      <c r="CP38" s="66"/>
      <c r="CQ38" s="66"/>
      <c r="CR38" s="66"/>
      <c r="CS38" s="66"/>
      <c r="CT38" s="66"/>
      <c r="CU38" s="66"/>
      <c r="CV38" s="66"/>
      <c r="CW38" s="66"/>
      <c r="CX38" s="66"/>
      <c r="CY38" s="66"/>
      <c r="CZ38" s="66"/>
      <c r="DA38" s="66"/>
      <c r="DB38" s="66"/>
    </row>
    <row r="39" spans="1:106" ht="14.25" thickTop="1" thickBot="1" x14ac:dyDescent="0.25">
      <c r="B39" s="102" t="s">
        <v>146</v>
      </c>
      <c r="C39" s="102"/>
      <c r="D39" s="105">
        <f t="shared" ref="D39:O39" si="16">IF(COUNT(D18:D38),SUM(D18:D38),"")</f>
        <v>7867</v>
      </c>
      <c r="E39" s="105">
        <f t="shared" si="16"/>
        <v>7867</v>
      </c>
      <c r="F39" s="105">
        <f t="shared" si="16"/>
        <v>8527</v>
      </c>
      <c r="G39" s="105">
        <f t="shared" si="16"/>
        <v>7867</v>
      </c>
      <c r="H39" s="105">
        <f t="shared" si="16"/>
        <v>8527</v>
      </c>
      <c r="I39" s="105">
        <f t="shared" si="16"/>
        <v>8527</v>
      </c>
      <c r="J39" s="105">
        <f t="shared" si="16"/>
        <v>8527</v>
      </c>
      <c r="K39" s="105">
        <f t="shared" si="16"/>
        <v>8527</v>
      </c>
      <c r="L39" s="105">
        <f t="shared" si="16"/>
        <v>7867</v>
      </c>
      <c r="M39" s="105">
        <f t="shared" si="16"/>
        <v>7867</v>
      </c>
      <c r="N39" s="105">
        <f t="shared" si="16"/>
        <v>8527</v>
      </c>
      <c r="O39" s="105">
        <f t="shared" si="16"/>
        <v>8527</v>
      </c>
      <c r="P39" s="81">
        <f>SUM(D39:O39)</f>
        <v>99024</v>
      </c>
      <c r="BU39" s="66"/>
      <c r="BV39" s="66"/>
      <c r="BW39" s="66"/>
      <c r="BX39" s="66"/>
      <c r="BY39" s="66"/>
      <c r="BZ39" s="66"/>
      <c r="CA39" s="66"/>
      <c r="CB39" s="66"/>
      <c r="CC39" s="66"/>
      <c r="CD39" s="66"/>
      <c r="CE39" s="66"/>
      <c r="CF39" s="66"/>
      <c r="CG39" s="66"/>
      <c r="CH39" s="66"/>
      <c r="CI39" s="66"/>
      <c r="CJ39" s="66"/>
      <c r="CK39" s="66"/>
      <c r="CL39" s="66"/>
      <c r="CM39" s="66"/>
      <c r="CN39" s="66"/>
      <c r="CO39" s="66"/>
      <c r="CP39" s="66"/>
      <c r="CQ39" s="66"/>
      <c r="CR39" s="66"/>
      <c r="CS39" s="66"/>
      <c r="CT39" s="66"/>
      <c r="CU39" s="66"/>
      <c r="CV39" s="66"/>
      <c r="CW39" s="66"/>
      <c r="CX39" s="66"/>
      <c r="CY39" s="66"/>
      <c r="CZ39" s="66"/>
      <c r="DA39" s="66"/>
      <c r="DB39" s="66"/>
    </row>
    <row r="40" spans="1:106" ht="14.25" thickTop="1" thickBot="1" x14ac:dyDescent="0.25">
      <c r="B40" s="100" t="s">
        <v>147</v>
      </c>
      <c r="C40" s="100"/>
      <c r="D40" s="101">
        <f t="shared" ref="D40:O40" si="17">SUM(D15-D39)</f>
        <v>4233</v>
      </c>
      <c r="E40" s="101">
        <f t="shared" si="17"/>
        <v>8466</v>
      </c>
      <c r="F40" s="106">
        <f t="shared" si="17"/>
        <v>14459</v>
      </c>
      <c r="G40" s="106">
        <f t="shared" si="17"/>
        <v>18692</v>
      </c>
      <c r="H40" s="106">
        <f t="shared" si="17"/>
        <v>24685</v>
      </c>
      <c r="I40" s="106">
        <f t="shared" si="17"/>
        <v>30678</v>
      </c>
      <c r="J40" s="106">
        <f t="shared" si="17"/>
        <v>36671</v>
      </c>
      <c r="K40" s="106">
        <f t="shared" si="17"/>
        <v>42664</v>
      </c>
      <c r="L40" s="106">
        <f t="shared" si="17"/>
        <v>46897</v>
      </c>
      <c r="M40" s="106">
        <f t="shared" si="17"/>
        <v>51130</v>
      </c>
      <c r="N40" s="106">
        <f t="shared" si="17"/>
        <v>57123</v>
      </c>
      <c r="O40" s="106">
        <f t="shared" si="17"/>
        <v>63116</v>
      </c>
      <c r="P40" s="82"/>
    </row>
    <row r="41" spans="1:106" s="60" customFormat="1" ht="6" customHeight="1" x14ac:dyDescent="0.2">
      <c r="B41" s="157"/>
      <c r="C41" s="157"/>
      <c r="D41" s="158"/>
      <c r="E41" s="158"/>
      <c r="F41" s="159"/>
      <c r="G41" s="159"/>
      <c r="H41" s="159"/>
      <c r="I41" s="159"/>
      <c r="J41" s="159"/>
      <c r="K41" s="159"/>
      <c r="L41" s="159"/>
      <c r="M41" s="159"/>
      <c r="N41" s="159"/>
      <c r="O41" s="159"/>
      <c r="P41" s="168"/>
    </row>
    <row r="42" spans="1:106" s="60" customFormat="1" x14ac:dyDescent="0.2">
      <c r="B42" s="233" t="s">
        <v>148</v>
      </c>
      <c r="C42" s="233"/>
      <c r="D42" s="233"/>
      <c r="E42" s="233"/>
      <c r="F42" s="233"/>
      <c r="G42" s="233"/>
      <c r="H42" s="233"/>
      <c r="I42" s="233"/>
      <c r="J42" s="233"/>
      <c r="K42" s="233"/>
      <c r="L42" s="233"/>
      <c r="M42" s="233"/>
      <c r="N42" s="233"/>
      <c r="O42" s="233"/>
      <c r="P42" s="233"/>
    </row>
    <row r="43" spans="1:106" x14ac:dyDescent="0.2">
      <c r="B43" s="160" t="s">
        <v>149</v>
      </c>
      <c r="C43" s="160"/>
      <c r="D43" s="162">
        <v>0</v>
      </c>
      <c r="E43" s="162">
        <v>0</v>
      </c>
      <c r="F43" s="162">
        <v>0</v>
      </c>
      <c r="G43" s="162">
        <v>0</v>
      </c>
      <c r="H43" s="162">
        <v>0</v>
      </c>
      <c r="I43" s="162">
        <v>0</v>
      </c>
      <c r="J43" s="162">
        <v>0</v>
      </c>
      <c r="K43" s="162">
        <v>0</v>
      </c>
      <c r="L43" s="162">
        <v>0</v>
      </c>
      <c r="M43" s="162">
        <v>0</v>
      </c>
      <c r="N43" s="162">
        <v>0</v>
      </c>
      <c r="O43" s="162">
        <v>0</v>
      </c>
      <c r="P43" s="162">
        <f>SUM(D43:O43)</f>
        <v>0</v>
      </c>
    </row>
    <row r="44" spans="1:106" x14ac:dyDescent="0.2">
      <c r="B44" s="76" t="s">
        <v>150</v>
      </c>
      <c r="C44" s="76"/>
      <c r="D44" s="83">
        <v>0</v>
      </c>
      <c r="E44" s="83">
        <v>0</v>
      </c>
      <c r="F44" s="83">
        <v>0</v>
      </c>
      <c r="G44" s="83">
        <v>0</v>
      </c>
      <c r="H44" s="83">
        <v>0</v>
      </c>
      <c r="I44" s="83">
        <v>0</v>
      </c>
      <c r="J44" s="83">
        <v>0</v>
      </c>
      <c r="K44" s="83">
        <v>0</v>
      </c>
      <c r="L44" s="83">
        <v>0</v>
      </c>
      <c r="M44" s="83">
        <v>0</v>
      </c>
      <c r="N44" s="83">
        <v>0</v>
      </c>
      <c r="O44" s="83">
        <v>0</v>
      </c>
      <c r="P44" s="83">
        <f t="shared" ref="P44:P48" si="18">SUM(D44:O44)</f>
        <v>0</v>
      </c>
    </row>
    <row r="45" spans="1:106" x14ac:dyDescent="0.2">
      <c r="B45" s="76" t="s">
        <v>151</v>
      </c>
      <c r="C45" s="76"/>
      <c r="D45" s="83">
        <v>0</v>
      </c>
      <c r="E45" s="83">
        <v>0</v>
      </c>
      <c r="F45" s="83">
        <v>0</v>
      </c>
      <c r="G45" s="83">
        <v>0</v>
      </c>
      <c r="H45" s="83">
        <v>0</v>
      </c>
      <c r="I45" s="83">
        <v>0</v>
      </c>
      <c r="J45" s="83">
        <v>0</v>
      </c>
      <c r="K45" s="83">
        <v>0</v>
      </c>
      <c r="L45" s="83">
        <v>0</v>
      </c>
      <c r="M45" s="83">
        <v>0</v>
      </c>
      <c r="N45" s="83">
        <v>0</v>
      </c>
      <c r="O45" s="83">
        <v>0</v>
      </c>
      <c r="P45" s="83">
        <f t="shared" si="18"/>
        <v>0</v>
      </c>
    </row>
    <row r="46" spans="1:106" x14ac:dyDescent="0.2">
      <c r="B46" s="76" t="s">
        <v>152</v>
      </c>
      <c r="C46" s="76"/>
      <c r="D46" s="83">
        <v>0</v>
      </c>
      <c r="E46" s="83">
        <v>0</v>
      </c>
      <c r="F46" s="83">
        <v>0</v>
      </c>
      <c r="G46" s="83">
        <v>0</v>
      </c>
      <c r="H46" s="83">
        <v>0</v>
      </c>
      <c r="I46" s="83">
        <v>0</v>
      </c>
      <c r="J46" s="83">
        <v>0</v>
      </c>
      <c r="K46" s="83">
        <v>0</v>
      </c>
      <c r="L46" s="83">
        <v>0</v>
      </c>
      <c r="M46" s="83">
        <v>0</v>
      </c>
      <c r="N46" s="83">
        <v>0</v>
      </c>
      <c r="O46" s="83">
        <v>0</v>
      </c>
      <c r="P46" s="83">
        <f t="shared" si="18"/>
        <v>0</v>
      </c>
    </row>
    <row r="47" spans="1:106" x14ac:dyDescent="0.2">
      <c r="B47" s="76" t="s">
        <v>153</v>
      </c>
      <c r="C47" s="76"/>
      <c r="D47" s="83">
        <v>0</v>
      </c>
      <c r="E47" s="83">
        <v>0</v>
      </c>
      <c r="F47" s="83">
        <v>0</v>
      </c>
      <c r="G47" s="83">
        <v>0</v>
      </c>
      <c r="H47" s="83">
        <v>0</v>
      </c>
      <c r="I47" s="83">
        <v>0</v>
      </c>
      <c r="J47" s="83">
        <v>0</v>
      </c>
      <c r="K47" s="83">
        <v>0</v>
      </c>
      <c r="L47" s="83">
        <v>0</v>
      </c>
      <c r="M47" s="83">
        <v>0</v>
      </c>
      <c r="N47" s="83">
        <v>0</v>
      </c>
      <c r="O47" s="83">
        <v>0</v>
      </c>
      <c r="P47" s="83">
        <f t="shared" si="18"/>
        <v>0</v>
      </c>
    </row>
    <row r="48" spans="1:106" ht="13.5" thickBot="1" x14ac:dyDescent="0.25">
      <c r="B48" s="84" t="s">
        <v>154</v>
      </c>
      <c r="C48" s="217"/>
      <c r="D48" s="83">
        <v>0</v>
      </c>
      <c r="E48" s="83">
        <v>0</v>
      </c>
      <c r="F48" s="83">
        <v>0</v>
      </c>
      <c r="G48" s="83">
        <v>0</v>
      </c>
      <c r="H48" s="83">
        <v>0</v>
      </c>
      <c r="I48" s="83">
        <v>0</v>
      </c>
      <c r="J48" s="83">
        <v>0</v>
      </c>
      <c r="K48" s="83">
        <v>0</v>
      </c>
      <c r="L48" s="83">
        <v>0</v>
      </c>
      <c r="M48" s="83">
        <v>0</v>
      </c>
      <c r="N48" s="83">
        <v>0</v>
      </c>
      <c r="O48" s="85">
        <v>0</v>
      </c>
      <c r="P48" s="83">
        <f t="shared" si="18"/>
        <v>0</v>
      </c>
    </row>
    <row r="49" spans="1:106" ht="14.25" thickTop="1" thickBot="1" x14ac:dyDescent="0.25">
      <c r="B49" s="99" t="s">
        <v>155</v>
      </c>
      <c r="C49" s="99"/>
      <c r="D49" s="104">
        <f>IF(COUNT(D43:D48),SUM(D43:D48),"")</f>
        <v>0</v>
      </c>
      <c r="E49" s="104">
        <f t="shared" ref="E49:O49" si="19">IF(COUNT(E43:E48),SUM(E43:E48),"")</f>
        <v>0</v>
      </c>
      <c r="F49" s="104">
        <f t="shared" si="19"/>
        <v>0</v>
      </c>
      <c r="G49" s="104">
        <f t="shared" si="19"/>
        <v>0</v>
      </c>
      <c r="H49" s="104">
        <f t="shared" si="19"/>
        <v>0</v>
      </c>
      <c r="I49" s="104">
        <f t="shared" si="19"/>
        <v>0</v>
      </c>
      <c r="J49" s="104">
        <f t="shared" si="19"/>
        <v>0</v>
      </c>
      <c r="K49" s="104">
        <f t="shared" si="19"/>
        <v>0</v>
      </c>
      <c r="L49" s="104">
        <f t="shared" si="19"/>
        <v>0</v>
      </c>
      <c r="M49" s="104">
        <f t="shared" si="19"/>
        <v>0</v>
      </c>
      <c r="N49" s="104">
        <f t="shared" si="19"/>
        <v>0</v>
      </c>
      <c r="O49" s="104">
        <f t="shared" si="19"/>
        <v>0</v>
      </c>
      <c r="P49" s="86">
        <f>SUM(D49:O49)</f>
        <v>0</v>
      </c>
      <c r="BU49" s="66"/>
      <c r="BV49" s="66"/>
      <c r="BW49" s="66"/>
      <c r="BX49" s="66"/>
      <c r="BY49" s="66"/>
      <c r="BZ49" s="66"/>
      <c r="CA49" s="66"/>
      <c r="CB49" s="66"/>
      <c r="CC49" s="66"/>
      <c r="CD49" s="66"/>
      <c r="CE49" s="66"/>
      <c r="CF49" s="66"/>
      <c r="CG49" s="66"/>
      <c r="CH49" s="66"/>
      <c r="CI49" s="66"/>
      <c r="CJ49" s="66"/>
      <c r="CK49" s="66"/>
      <c r="CL49" s="66"/>
      <c r="CM49" s="66"/>
      <c r="CN49" s="66"/>
      <c r="CO49" s="66"/>
      <c r="CP49" s="66"/>
      <c r="CQ49" s="66"/>
      <c r="CR49" s="66"/>
      <c r="CS49" s="66"/>
      <c r="CT49" s="66"/>
      <c r="CU49" s="66"/>
      <c r="CV49" s="66"/>
      <c r="CW49" s="66"/>
      <c r="CX49" s="66"/>
      <c r="CY49" s="66"/>
      <c r="CZ49" s="66"/>
      <c r="DA49" s="66"/>
      <c r="DB49" s="66"/>
    </row>
    <row r="50" spans="1:106" ht="14.25" thickTop="1" thickBot="1" x14ac:dyDescent="0.25">
      <c r="B50" s="99" t="s">
        <v>156</v>
      </c>
      <c r="C50" s="99"/>
      <c r="D50" s="104">
        <f t="shared" ref="D50:O50" si="20">SUM(D15-D39-D49)</f>
        <v>4233</v>
      </c>
      <c r="E50" s="104">
        <f t="shared" si="20"/>
        <v>8466</v>
      </c>
      <c r="F50" s="104">
        <f t="shared" si="20"/>
        <v>14459</v>
      </c>
      <c r="G50" s="104">
        <f t="shared" si="20"/>
        <v>18692</v>
      </c>
      <c r="H50" s="104">
        <f t="shared" si="20"/>
        <v>24685</v>
      </c>
      <c r="I50" s="104">
        <f t="shared" si="20"/>
        <v>30678</v>
      </c>
      <c r="J50" s="104">
        <f t="shared" si="20"/>
        <v>36671</v>
      </c>
      <c r="K50" s="104">
        <f t="shared" si="20"/>
        <v>42664</v>
      </c>
      <c r="L50" s="104">
        <f t="shared" si="20"/>
        <v>46897</v>
      </c>
      <c r="M50" s="104">
        <f t="shared" si="20"/>
        <v>51130</v>
      </c>
      <c r="N50" s="104">
        <f t="shared" si="20"/>
        <v>57123</v>
      </c>
      <c r="O50" s="104">
        <f t="shared" si="20"/>
        <v>63116</v>
      </c>
      <c r="P50" s="87"/>
    </row>
    <row r="51" spans="1:106" s="60" customFormat="1" ht="6" customHeight="1" thickTop="1" x14ac:dyDescent="0.2">
      <c r="B51" s="157"/>
      <c r="C51" s="157"/>
      <c r="D51" s="158"/>
      <c r="E51" s="158"/>
      <c r="F51" s="158"/>
      <c r="G51" s="158"/>
      <c r="H51" s="158"/>
      <c r="I51" s="158"/>
      <c r="J51" s="158"/>
      <c r="K51" s="158"/>
      <c r="L51" s="158"/>
      <c r="M51" s="158"/>
      <c r="N51" s="158"/>
      <c r="O51" s="158"/>
      <c r="P51" s="156"/>
    </row>
    <row r="52" spans="1:106" s="36" customFormat="1" x14ac:dyDescent="0.2">
      <c r="A52" s="17"/>
      <c r="B52" s="236" t="s">
        <v>157</v>
      </c>
      <c r="C52" s="236"/>
      <c r="D52" s="236"/>
      <c r="E52" s="236"/>
      <c r="F52" s="236"/>
      <c r="G52" s="236"/>
      <c r="H52" s="236"/>
      <c r="I52" s="236"/>
      <c r="J52" s="236"/>
      <c r="K52" s="236"/>
      <c r="L52" s="236"/>
      <c r="M52" s="236"/>
      <c r="N52" s="236"/>
      <c r="O52" s="236"/>
      <c r="P52" s="236"/>
      <c r="Q52" s="88"/>
      <c r="R52" s="22"/>
      <c r="S52" s="22"/>
      <c r="T52" s="22"/>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7"/>
      <c r="CQ52" s="17"/>
      <c r="CR52" s="17"/>
      <c r="CS52" s="17"/>
      <c r="CT52" s="17"/>
      <c r="CU52" s="17"/>
      <c r="CV52" s="17"/>
      <c r="CW52" s="17"/>
      <c r="CX52" s="17"/>
      <c r="CY52" s="17"/>
      <c r="CZ52" s="17"/>
      <c r="DA52" s="17"/>
      <c r="DB52" s="17"/>
    </row>
    <row r="53" spans="1:106" s="36" customFormat="1" x14ac:dyDescent="0.2">
      <c r="A53" s="17"/>
      <c r="B53" s="160" t="s">
        <v>158</v>
      </c>
      <c r="C53" s="218"/>
      <c r="D53" s="163">
        <v>0</v>
      </c>
      <c r="E53" s="164">
        <v>0</v>
      </c>
      <c r="F53" s="164">
        <v>0</v>
      </c>
      <c r="G53" s="164">
        <v>0</v>
      </c>
      <c r="H53" s="164">
        <v>0</v>
      </c>
      <c r="I53" s="164">
        <v>0</v>
      </c>
      <c r="J53" s="164">
        <v>0</v>
      </c>
      <c r="K53" s="164">
        <v>0</v>
      </c>
      <c r="L53" s="164">
        <v>0</v>
      </c>
      <c r="M53" s="164">
        <v>0</v>
      </c>
      <c r="N53" s="164">
        <v>0</v>
      </c>
      <c r="O53" s="164">
        <v>0</v>
      </c>
      <c r="P53" s="164">
        <f>SUM(D53:O53)</f>
        <v>0</v>
      </c>
      <c r="Q53" s="55"/>
      <c r="R53" s="55"/>
      <c r="S53" s="55"/>
      <c r="T53" s="55"/>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c r="DA53" s="17"/>
      <c r="DB53" s="17"/>
    </row>
    <row r="54" spans="1:106" s="36" customFormat="1" x14ac:dyDescent="0.2">
      <c r="A54" s="17"/>
      <c r="B54" s="76" t="s">
        <v>159</v>
      </c>
      <c r="C54" s="218"/>
      <c r="D54" s="89">
        <v>0</v>
      </c>
      <c r="E54" s="89">
        <v>0</v>
      </c>
      <c r="F54" s="89">
        <v>0</v>
      </c>
      <c r="G54" s="89">
        <v>0</v>
      </c>
      <c r="H54" s="89">
        <v>0</v>
      </c>
      <c r="I54" s="89">
        <v>0</v>
      </c>
      <c r="J54" s="89">
        <v>0</v>
      </c>
      <c r="K54" s="89">
        <v>0</v>
      </c>
      <c r="L54" s="89">
        <v>0</v>
      </c>
      <c r="M54" s="89">
        <v>0</v>
      </c>
      <c r="N54" s="89">
        <v>0</v>
      </c>
      <c r="O54" s="89">
        <v>0</v>
      </c>
      <c r="P54" s="164">
        <f t="shared" ref="P54:P57" si="21">SUM(D54:O54)</f>
        <v>0</v>
      </c>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c r="CA54" s="17"/>
      <c r="CB54" s="17"/>
      <c r="CC54" s="17"/>
      <c r="CD54" s="17"/>
      <c r="CE54" s="17"/>
      <c r="CF54" s="17"/>
      <c r="CG54" s="17"/>
      <c r="CH54" s="17"/>
      <c r="CI54" s="17"/>
      <c r="CJ54" s="17"/>
      <c r="CK54" s="17"/>
      <c r="CL54" s="17"/>
      <c r="CM54" s="17"/>
      <c r="CN54" s="17"/>
      <c r="CO54" s="17"/>
      <c r="CP54" s="17"/>
      <c r="CQ54" s="17"/>
      <c r="CR54" s="17"/>
      <c r="CS54" s="17"/>
      <c r="CT54" s="17"/>
      <c r="CU54" s="17"/>
      <c r="CV54" s="17"/>
      <c r="CW54" s="17"/>
      <c r="CX54" s="17"/>
      <c r="CY54" s="17"/>
      <c r="CZ54" s="17"/>
      <c r="DA54" s="17"/>
      <c r="DB54" s="17"/>
    </row>
    <row r="55" spans="1:106" s="36" customFormat="1" x14ac:dyDescent="0.2">
      <c r="A55" s="17"/>
      <c r="B55" s="76" t="s">
        <v>160</v>
      </c>
      <c r="C55" s="218"/>
      <c r="D55" s="89">
        <v>0</v>
      </c>
      <c r="E55" s="89">
        <v>0</v>
      </c>
      <c r="F55" s="89">
        <v>0</v>
      </c>
      <c r="G55" s="89">
        <v>0</v>
      </c>
      <c r="H55" s="89">
        <v>0</v>
      </c>
      <c r="I55" s="89">
        <v>0</v>
      </c>
      <c r="J55" s="89">
        <v>0</v>
      </c>
      <c r="K55" s="89">
        <v>0</v>
      </c>
      <c r="L55" s="89">
        <v>0</v>
      </c>
      <c r="M55" s="89">
        <v>0</v>
      </c>
      <c r="N55" s="89">
        <v>0</v>
      </c>
      <c r="O55" s="89">
        <v>0</v>
      </c>
      <c r="P55" s="164">
        <f t="shared" si="21"/>
        <v>0</v>
      </c>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row>
    <row r="56" spans="1:106" s="36" customFormat="1" x14ac:dyDescent="0.2">
      <c r="A56" s="17"/>
      <c r="B56" s="76" t="s">
        <v>161</v>
      </c>
      <c r="C56" s="218"/>
      <c r="D56" s="89">
        <v>0</v>
      </c>
      <c r="E56" s="89">
        <v>0</v>
      </c>
      <c r="F56" s="89">
        <v>0</v>
      </c>
      <c r="G56" s="89">
        <v>0</v>
      </c>
      <c r="H56" s="89">
        <v>0</v>
      </c>
      <c r="I56" s="89">
        <v>0</v>
      </c>
      <c r="J56" s="89">
        <v>0</v>
      </c>
      <c r="K56" s="89">
        <v>0</v>
      </c>
      <c r="L56" s="89">
        <v>0</v>
      </c>
      <c r="M56" s="89">
        <v>0</v>
      </c>
      <c r="N56" s="89">
        <v>0</v>
      </c>
      <c r="O56" s="89">
        <v>0</v>
      </c>
      <c r="P56" s="164">
        <f t="shared" si="21"/>
        <v>0</v>
      </c>
      <c r="Q56" s="60"/>
      <c r="R56" s="60"/>
      <c r="S56" s="60"/>
      <c r="T56" s="60"/>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row>
    <row r="57" spans="1:106" s="36" customFormat="1" ht="13.5" thickBot="1" x14ac:dyDescent="0.25">
      <c r="A57" s="17"/>
      <c r="B57" s="84" t="s">
        <v>44</v>
      </c>
      <c r="C57" s="219"/>
      <c r="D57" s="90">
        <v>0</v>
      </c>
      <c r="E57" s="91">
        <v>0</v>
      </c>
      <c r="F57" s="91">
        <v>0</v>
      </c>
      <c r="G57" s="91">
        <v>0</v>
      </c>
      <c r="H57" s="91">
        <v>0</v>
      </c>
      <c r="I57" s="91">
        <v>0</v>
      </c>
      <c r="J57" s="91">
        <v>0</v>
      </c>
      <c r="K57" s="91">
        <v>0</v>
      </c>
      <c r="L57" s="215">
        <v>837</v>
      </c>
      <c r="M57" s="91">
        <v>837</v>
      </c>
      <c r="N57" s="91">
        <v>837</v>
      </c>
      <c r="O57" s="91">
        <v>837</v>
      </c>
      <c r="P57" s="91">
        <f t="shared" si="21"/>
        <v>3348</v>
      </c>
      <c r="Q57" s="60"/>
      <c r="R57" s="60"/>
      <c r="S57" s="60"/>
      <c r="T57" s="60"/>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row>
    <row r="58" spans="1:106" s="60" customFormat="1" ht="13.5" thickTop="1" x14ac:dyDescent="0.2"/>
    <row r="59" spans="1:106" s="60" customFormat="1" x14ac:dyDescent="0.2"/>
    <row r="60" spans="1:106" s="60" customFormat="1" x14ac:dyDescent="0.2"/>
    <row r="61" spans="1:106" s="60" customFormat="1" x14ac:dyDescent="0.2"/>
    <row r="62" spans="1:106" s="60" customFormat="1" x14ac:dyDescent="0.2"/>
    <row r="63" spans="1:106" s="60" customFormat="1" x14ac:dyDescent="0.2"/>
    <row r="64" spans="1:106" s="60" customFormat="1" x14ac:dyDescent="0.2"/>
    <row r="65" s="60" customFormat="1" x14ac:dyDescent="0.2"/>
    <row r="66" s="60" customFormat="1" x14ac:dyDescent="0.2"/>
    <row r="67" s="60" customFormat="1" x14ac:dyDescent="0.2"/>
    <row r="68" s="60" customFormat="1" x14ac:dyDescent="0.2"/>
    <row r="69" s="60" customFormat="1" x14ac:dyDescent="0.2"/>
    <row r="70" s="60" customFormat="1" x14ac:dyDescent="0.2"/>
    <row r="71" s="60" customFormat="1" x14ac:dyDescent="0.2"/>
    <row r="72" s="60" customFormat="1" x14ac:dyDescent="0.2"/>
    <row r="73" s="60" customFormat="1" x14ac:dyDescent="0.2"/>
    <row r="74" s="60" customFormat="1" x14ac:dyDescent="0.2"/>
    <row r="75" s="60" customFormat="1" x14ac:dyDescent="0.2"/>
    <row r="76" s="60" customFormat="1" x14ac:dyDescent="0.2"/>
    <row r="77" s="60" customFormat="1" x14ac:dyDescent="0.2"/>
    <row r="78" s="60" customFormat="1" x14ac:dyDescent="0.2"/>
    <row r="79" s="60" customFormat="1" x14ac:dyDescent="0.2"/>
    <row r="80" s="60" customFormat="1" x14ac:dyDescent="0.2"/>
    <row r="81" s="60" customFormat="1" x14ac:dyDescent="0.2"/>
    <row r="82" s="60" customFormat="1" x14ac:dyDescent="0.2"/>
    <row r="83" s="60" customFormat="1" x14ac:dyDescent="0.2"/>
    <row r="84" s="60" customFormat="1" x14ac:dyDescent="0.2"/>
    <row r="85" s="60" customFormat="1" x14ac:dyDescent="0.2"/>
    <row r="86" s="60" customFormat="1" x14ac:dyDescent="0.2"/>
    <row r="87" s="60" customFormat="1" x14ac:dyDescent="0.2"/>
    <row r="88" s="60" customFormat="1" x14ac:dyDescent="0.2"/>
    <row r="89" s="60" customFormat="1" x14ac:dyDescent="0.2"/>
    <row r="90" s="60" customFormat="1" x14ac:dyDescent="0.2"/>
    <row r="91" s="60" customFormat="1" x14ac:dyDescent="0.2"/>
    <row r="92" s="60" customFormat="1" x14ac:dyDescent="0.2"/>
    <row r="93" s="60" customFormat="1" x14ac:dyDescent="0.2"/>
    <row r="94" s="60" customFormat="1" x14ac:dyDescent="0.2"/>
    <row r="95" s="60" customFormat="1" x14ac:dyDescent="0.2"/>
    <row r="96" s="60" customFormat="1" x14ac:dyDescent="0.2"/>
    <row r="97" s="60" customFormat="1" x14ac:dyDescent="0.2"/>
    <row r="98" s="60" customFormat="1" x14ac:dyDescent="0.2"/>
    <row r="99" s="60" customFormat="1" x14ac:dyDescent="0.2"/>
    <row r="100" s="60" customFormat="1" x14ac:dyDescent="0.2"/>
    <row r="101" s="60" customFormat="1" x14ac:dyDescent="0.2"/>
    <row r="102" s="60" customFormat="1" x14ac:dyDescent="0.2"/>
    <row r="103" s="60" customFormat="1" x14ac:dyDescent="0.2"/>
    <row r="104" s="60" customFormat="1" x14ac:dyDescent="0.2"/>
    <row r="105" s="60" customFormat="1" x14ac:dyDescent="0.2"/>
    <row r="106" s="60" customFormat="1" x14ac:dyDescent="0.2"/>
    <row r="107" s="60" customFormat="1" x14ac:dyDescent="0.2"/>
    <row r="108" s="60" customFormat="1" x14ac:dyDescent="0.2"/>
    <row r="109" s="60" customFormat="1" x14ac:dyDescent="0.2"/>
    <row r="110" s="60" customFormat="1" x14ac:dyDescent="0.2"/>
    <row r="111" s="60" customFormat="1" x14ac:dyDescent="0.2"/>
    <row r="112" s="60" customFormat="1" x14ac:dyDescent="0.2"/>
    <row r="113" s="60" customFormat="1" x14ac:dyDescent="0.2"/>
    <row r="114" s="60" customFormat="1" x14ac:dyDescent="0.2"/>
    <row r="115" s="60" customFormat="1" x14ac:dyDescent="0.2"/>
    <row r="116" s="60" customFormat="1" x14ac:dyDescent="0.2"/>
    <row r="117" s="60" customFormat="1" x14ac:dyDescent="0.2"/>
    <row r="118" s="60" customFormat="1" x14ac:dyDescent="0.2"/>
    <row r="119" s="60" customFormat="1" x14ac:dyDescent="0.2"/>
    <row r="120" s="60" customFormat="1" x14ac:dyDescent="0.2"/>
    <row r="121" s="60" customFormat="1" x14ac:dyDescent="0.2"/>
    <row r="122" s="60" customFormat="1" x14ac:dyDescent="0.2"/>
    <row r="123" s="60" customFormat="1" x14ac:dyDescent="0.2"/>
    <row r="124" s="60" customFormat="1" x14ac:dyDescent="0.2"/>
    <row r="125" s="60" customFormat="1" x14ac:dyDescent="0.2"/>
    <row r="126" s="60" customFormat="1" x14ac:dyDescent="0.2"/>
    <row r="127" s="60" customFormat="1" x14ac:dyDescent="0.2"/>
    <row r="128" s="60" customFormat="1" x14ac:dyDescent="0.2"/>
    <row r="129" s="60" customFormat="1" x14ac:dyDescent="0.2"/>
    <row r="130" s="60" customFormat="1" x14ac:dyDescent="0.2"/>
    <row r="131" s="60" customFormat="1" x14ac:dyDescent="0.2"/>
    <row r="132" s="60" customFormat="1" x14ac:dyDescent="0.2"/>
    <row r="133" s="60" customFormat="1" x14ac:dyDescent="0.2"/>
    <row r="134" s="60" customFormat="1" x14ac:dyDescent="0.2"/>
    <row r="135" s="60" customFormat="1" x14ac:dyDescent="0.2"/>
    <row r="136" s="60" customFormat="1" x14ac:dyDescent="0.2"/>
    <row r="137" s="60" customFormat="1" x14ac:dyDescent="0.2"/>
    <row r="138" s="60" customFormat="1" x14ac:dyDescent="0.2"/>
    <row r="139" s="60" customFormat="1" x14ac:dyDescent="0.2"/>
    <row r="140" s="60" customFormat="1" x14ac:dyDescent="0.2"/>
    <row r="141" s="60" customFormat="1" x14ac:dyDescent="0.2"/>
    <row r="142" s="60" customFormat="1" x14ac:dyDescent="0.2"/>
    <row r="143" s="60" customFormat="1" x14ac:dyDescent="0.2"/>
    <row r="144" s="60" customFormat="1" x14ac:dyDescent="0.2"/>
    <row r="145" s="60" customFormat="1" x14ac:dyDescent="0.2"/>
    <row r="146" s="60" customFormat="1" x14ac:dyDescent="0.2"/>
    <row r="147" s="60" customFormat="1" x14ac:dyDescent="0.2"/>
    <row r="148" s="60" customFormat="1" x14ac:dyDescent="0.2"/>
    <row r="149" s="60" customFormat="1" x14ac:dyDescent="0.2"/>
    <row r="150" s="60" customFormat="1" x14ac:dyDescent="0.2"/>
    <row r="151" s="60" customFormat="1" x14ac:dyDescent="0.2"/>
    <row r="152" s="60" customFormat="1" x14ac:dyDescent="0.2"/>
    <row r="153" s="60" customFormat="1" x14ac:dyDescent="0.2"/>
    <row r="154" s="60" customFormat="1" x14ac:dyDescent="0.2"/>
    <row r="155" s="60" customFormat="1" x14ac:dyDescent="0.2"/>
    <row r="156" s="60" customFormat="1" x14ac:dyDescent="0.2"/>
    <row r="157" s="60" customFormat="1" x14ac:dyDescent="0.2"/>
    <row r="158" s="60" customFormat="1" x14ac:dyDescent="0.2"/>
    <row r="159" s="60" customFormat="1" x14ac:dyDescent="0.2"/>
    <row r="160" s="60" customFormat="1" x14ac:dyDescent="0.2"/>
    <row r="161" s="60" customFormat="1" x14ac:dyDescent="0.2"/>
    <row r="162" s="60" customFormat="1" x14ac:dyDescent="0.2"/>
    <row r="163" s="60" customFormat="1" x14ac:dyDescent="0.2"/>
    <row r="164" s="60" customFormat="1" x14ac:dyDescent="0.2"/>
    <row r="165" s="60" customFormat="1" x14ac:dyDescent="0.2"/>
    <row r="166" s="60" customFormat="1" x14ac:dyDescent="0.2"/>
    <row r="167" s="60" customFormat="1" x14ac:dyDescent="0.2"/>
    <row r="168" s="60" customFormat="1" x14ac:dyDescent="0.2"/>
    <row r="169" s="60" customFormat="1" x14ac:dyDescent="0.2"/>
    <row r="170" s="60" customFormat="1" x14ac:dyDescent="0.2"/>
    <row r="171" s="60" customFormat="1" x14ac:dyDescent="0.2"/>
    <row r="172" s="60" customFormat="1" x14ac:dyDescent="0.2"/>
    <row r="173" s="60" customFormat="1" x14ac:dyDescent="0.2"/>
    <row r="174" s="60" customFormat="1" x14ac:dyDescent="0.2"/>
    <row r="175" s="60" customFormat="1" x14ac:dyDescent="0.2"/>
    <row r="176" s="60" customFormat="1" x14ac:dyDescent="0.2"/>
    <row r="177" s="60" customFormat="1" x14ac:dyDescent="0.2"/>
    <row r="178" s="60" customFormat="1" x14ac:dyDescent="0.2"/>
    <row r="179" s="60" customFormat="1" x14ac:dyDescent="0.2"/>
    <row r="180" s="60" customFormat="1" x14ac:dyDescent="0.2"/>
    <row r="181" s="60" customFormat="1" x14ac:dyDescent="0.2"/>
    <row r="182" s="60" customFormat="1" x14ac:dyDescent="0.2"/>
    <row r="183" s="60" customFormat="1" x14ac:dyDescent="0.2"/>
    <row r="184" s="60" customFormat="1" x14ac:dyDescent="0.2"/>
    <row r="185" s="60" customFormat="1" x14ac:dyDescent="0.2"/>
    <row r="186" s="60" customFormat="1" x14ac:dyDescent="0.2"/>
    <row r="187" s="60" customFormat="1" x14ac:dyDescent="0.2"/>
    <row r="188" s="60" customFormat="1" x14ac:dyDescent="0.2"/>
    <row r="189" s="60" customFormat="1" x14ac:dyDescent="0.2"/>
    <row r="190" s="60" customFormat="1" x14ac:dyDescent="0.2"/>
    <row r="191" s="60" customFormat="1" x14ac:dyDescent="0.2"/>
    <row r="192" s="60" customFormat="1" x14ac:dyDescent="0.2"/>
    <row r="193" s="60" customFormat="1" x14ac:dyDescent="0.2"/>
    <row r="194" s="60" customFormat="1" x14ac:dyDescent="0.2"/>
    <row r="195" s="60" customFormat="1" x14ac:dyDescent="0.2"/>
    <row r="196" s="60" customFormat="1" x14ac:dyDescent="0.2"/>
    <row r="197" s="60" customFormat="1" x14ac:dyDescent="0.2"/>
    <row r="198" s="60" customFormat="1" x14ac:dyDescent="0.2"/>
    <row r="199" s="60" customFormat="1" x14ac:dyDescent="0.2"/>
    <row r="200" s="60" customFormat="1" x14ac:dyDescent="0.2"/>
    <row r="201" s="60" customFormat="1" x14ac:dyDescent="0.2"/>
    <row r="202" s="60" customFormat="1" x14ac:dyDescent="0.2"/>
    <row r="203" s="60" customFormat="1" x14ac:dyDescent="0.2"/>
    <row r="204" s="60" customFormat="1" x14ac:dyDescent="0.2"/>
    <row r="205" s="60" customFormat="1" x14ac:dyDescent="0.2"/>
    <row r="206" s="60" customFormat="1" x14ac:dyDescent="0.2"/>
    <row r="207" s="60" customFormat="1" x14ac:dyDescent="0.2"/>
    <row r="208" s="60" customFormat="1" x14ac:dyDescent="0.2"/>
    <row r="209" s="60" customFormat="1" x14ac:dyDescent="0.2"/>
    <row r="210" s="60" customFormat="1" x14ac:dyDescent="0.2"/>
    <row r="211" s="60" customFormat="1" x14ac:dyDescent="0.2"/>
    <row r="212" s="60" customFormat="1" x14ac:dyDescent="0.2"/>
    <row r="213" s="60" customFormat="1" x14ac:dyDescent="0.2"/>
    <row r="214" s="60" customFormat="1" x14ac:dyDescent="0.2"/>
    <row r="215" s="60" customFormat="1" x14ac:dyDescent="0.2"/>
    <row r="216" s="60" customFormat="1" x14ac:dyDescent="0.2"/>
    <row r="217" s="60" customFormat="1" x14ac:dyDescent="0.2"/>
    <row r="218" s="60" customFormat="1" x14ac:dyDescent="0.2"/>
    <row r="219" s="60" customFormat="1" x14ac:dyDescent="0.2"/>
    <row r="220" s="60" customFormat="1" x14ac:dyDescent="0.2"/>
    <row r="221" s="60" customFormat="1" x14ac:dyDescent="0.2"/>
    <row r="222" s="60" customFormat="1" x14ac:dyDescent="0.2"/>
    <row r="223" s="60" customFormat="1" x14ac:dyDescent="0.2"/>
    <row r="224" s="60" customFormat="1" x14ac:dyDescent="0.2"/>
    <row r="225" s="60" customFormat="1" x14ac:dyDescent="0.2"/>
    <row r="226" s="60" customFormat="1" x14ac:dyDescent="0.2"/>
    <row r="227" s="60" customFormat="1" x14ac:dyDescent="0.2"/>
    <row r="228" s="60" customFormat="1" x14ac:dyDescent="0.2"/>
    <row r="229" s="60" customFormat="1" x14ac:dyDescent="0.2"/>
    <row r="230" s="60" customFormat="1" x14ac:dyDescent="0.2"/>
    <row r="231" s="60" customFormat="1" x14ac:dyDescent="0.2"/>
    <row r="232" s="60" customFormat="1" x14ac:dyDescent="0.2"/>
    <row r="233" s="60" customFormat="1" x14ac:dyDescent="0.2"/>
    <row r="234" s="60" customFormat="1" x14ac:dyDescent="0.2"/>
    <row r="235" s="60" customFormat="1" x14ac:dyDescent="0.2"/>
    <row r="236" s="60" customFormat="1" x14ac:dyDescent="0.2"/>
    <row r="237" s="60" customFormat="1" x14ac:dyDescent="0.2"/>
    <row r="238" s="60" customFormat="1" x14ac:dyDescent="0.2"/>
    <row r="239" s="60" customFormat="1" x14ac:dyDescent="0.2"/>
    <row r="240" s="60" customFormat="1" x14ac:dyDescent="0.2"/>
    <row r="241" s="60" customFormat="1" x14ac:dyDescent="0.2"/>
    <row r="242" s="60" customFormat="1" x14ac:dyDescent="0.2"/>
    <row r="243" s="60" customFormat="1" x14ac:dyDescent="0.2"/>
    <row r="244" s="60" customFormat="1" x14ac:dyDescent="0.2"/>
    <row r="245" s="60" customFormat="1" x14ac:dyDescent="0.2"/>
    <row r="246" s="60" customFormat="1" x14ac:dyDescent="0.2"/>
    <row r="247" s="60" customFormat="1" x14ac:dyDescent="0.2"/>
    <row r="248" s="60" customFormat="1" x14ac:dyDescent="0.2"/>
    <row r="249" s="60" customFormat="1" x14ac:dyDescent="0.2"/>
    <row r="250" s="60" customFormat="1" x14ac:dyDescent="0.2"/>
    <row r="251" s="60" customFormat="1" x14ac:dyDescent="0.2"/>
    <row r="252" s="60" customFormat="1" x14ac:dyDescent="0.2"/>
    <row r="253" s="60" customFormat="1" x14ac:dyDescent="0.2"/>
    <row r="254" s="60" customFormat="1" x14ac:dyDescent="0.2"/>
    <row r="255" s="60" customFormat="1" x14ac:dyDescent="0.2"/>
    <row r="256" s="60" customFormat="1" x14ac:dyDescent="0.2"/>
    <row r="257" s="60" customFormat="1" x14ac:dyDescent="0.2"/>
    <row r="258" s="60" customFormat="1" x14ac:dyDescent="0.2"/>
    <row r="259" s="60" customFormat="1" x14ac:dyDescent="0.2"/>
    <row r="260" s="60" customFormat="1" x14ac:dyDescent="0.2"/>
    <row r="261" s="60" customFormat="1" x14ac:dyDescent="0.2"/>
    <row r="262" s="60" customFormat="1" x14ac:dyDescent="0.2"/>
    <row r="263" s="60" customFormat="1" x14ac:dyDescent="0.2"/>
    <row r="264" s="60" customFormat="1" x14ac:dyDescent="0.2"/>
    <row r="265" s="60" customFormat="1" x14ac:dyDescent="0.2"/>
    <row r="266" s="60" customFormat="1" x14ac:dyDescent="0.2"/>
    <row r="267" s="60" customFormat="1" x14ac:dyDescent="0.2"/>
    <row r="268" s="60" customFormat="1" x14ac:dyDescent="0.2"/>
    <row r="269" s="60" customFormat="1" x14ac:dyDescent="0.2"/>
    <row r="270" s="60" customFormat="1" x14ac:dyDescent="0.2"/>
    <row r="271" s="60" customFormat="1" x14ac:dyDescent="0.2"/>
    <row r="272" s="60" customFormat="1" x14ac:dyDescent="0.2"/>
    <row r="273" s="60" customFormat="1" x14ac:dyDescent="0.2"/>
    <row r="274" s="60" customFormat="1" x14ac:dyDescent="0.2"/>
    <row r="275" s="60" customFormat="1" x14ac:dyDescent="0.2"/>
    <row r="276" s="60" customFormat="1" x14ac:dyDescent="0.2"/>
    <row r="277" s="60" customFormat="1" x14ac:dyDescent="0.2"/>
    <row r="278" s="60" customFormat="1" x14ac:dyDescent="0.2"/>
    <row r="279" s="60" customFormat="1" x14ac:dyDescent="0.2"/>
    <row r="280" s="60" customFormat="1" x14ac:dyDescent="0.2"/>
    <row r="281" s="60" customFormat="1" x14ac:dyDescent="0.2"/>
    <row r="282" s="60" customFormat="1" x14ac:dyDescent="0.2"/>
    <row r="283" s="60" customFormat="1" x14ac:dyDescent="0.2"/>
    <row r="284" s="60" customFormat="1" x14ac:dyDescent="0.2"/>
    <row r="285" s="60" customFormat="1" x14ac:dyDescent="0.2"/>
    <row r="286" s="60" customFormat="1" x14ac:dyDescent="0.2"/>
    <row r="287" s="60" customFormat="1" x14ac:dyDescent="0.2"/>
    <row r="288" s="60" customFormat="1" x14ac:dyDescent="0.2"/>
    <row r="289" s="60" customFormat="1" x14ac:dyDescent="0.2"/>
    <row r="290" s="60" customFormat="1" x14ac:dyDescent="0.2"/>
    <row r="291" s="60" customFormat="1" x14ac:dyDescent="0.2"/>
    <row r="292" s="60" customFormat="1" x14ac:dyDescent="0.2"/>
    <row r="293" s="60" customFormat="1" x14ac:dyDescent="0.2"/>
    <row r="294" s="60" customFormat="1" x14ac:dyDescent="0.2"/>
    <row r="295" s="60" customFormat="1" x14ac:dyDescent="0.2"/>
    <row r="296" s="60" customFormat="1" x14ac:dyDescent="0.2"/>
    <row r="297" s="60" customFormat="1" x14ac:dyDescent="0.2"/>
    <row r="298" s="60" customFormat="1" x14ac:dyDescent="0.2"/>
    <row r="299" s="60" customFormat="1" x14ac:dyDescent="0.2"/>
    <row r="300" s="60" customFormat="1" x14ac:dyDescent="0.2"/>
    <row r="301" s="60" customFormat="1" x14ac:dyDescent="0.2"/>
    <row r="302" s="60" customFormat="1" x14ac:dyDescent="0.2"/>
    <row r="303" s="60" customFormat="1" x14ac:dyDescent="0.2"/>
    <row r="304" s="60" customFormat="1" x14ac:dyDescent="0.2"/>
    <row r="305" s="60" customFormat="1" x14ac:dyDescent="0.2"/>
    <row r="306" s="60" customFormat="1" x14ac:dyDescent="0.2"/>
    <row r="307" s="60" customFormat="1" x14ac:dyDescent="0.2"/>
    <row r="308" s="60" customFormat="1" x14ac:dyDescent="0.2"/>
    <row r="309" s="60" customFormat="1" x14ac:dyDescent="0.2"/>
    <row r="310" s="60" customFormat="1" x14ac:dyDescent="0.2"/>
    <row r="311" s="60" customFormat="1" x14ac:dyDescent="0.2"/>
    <row r="312" s="60" customFormat="1" x14ac:dyDescent="0.2"/>
    <row r="313" s="60" customFormat="1" x14ac:dyDescent="0.2"/>
    <row r="314" s="60" customFormat="1" x14ac:dyDescent="0.2"/>
    <row r="315" s="60" customFormat="1" x14ac:dyDescent="0.2"/>
    <row r="316" s="60" customFormat="1" x14ac:dyDescent="0.2"/>
    <row r="317" s="60" customFormat="1" x14ac:dyDescent="0.2"/>
    <row r="318" s="60" customFormat="1" x14ac:dyDescent="0.2"/>
    <row r="319" s="60" customFormat="1" x14ac:dyDescent="0.2"/>
    <row r="320" s="60" customFormat="1" x14ac:dyDescent="0.2"/>
    <row r="321" s="60" customFormat="1" x14ac:dyDescent="0.2"/>
    <row r="322" s="60" customFormat="1" x14ac:dyDescent="0.2"/>
    <row r="323" s="60" customFormat="1" x14ac:dyDescent="0.2"/>
    <row r="324" s="60" customFormat="1" x14ac:dyDescent="0.2"/>
    <row r="325" s="60" customFormat="1" x14ac:dyDescent="0.2"/>
    <row r="326" s="60" customFormat="1" x14ac:dyDescent="0.2"/>
    <row r="327" s="60" customFormat="1" x14ac:dyDescent="0.2"/>
    <row r="328" s="60" customFormat="1" x14ac:dyDescent="0.2"/>
    <row r="329" s="60" customFormat="1" x14ac:dyDescent="0.2"/>
    <row r="330" s="60" customFormat="1" x14ac:dyDescent="0.2"/>
    <row r="331" s="60" customFormat="1" x14ac:dyDescent="0.2"/>
    <row r="332" s="60" customFormat="1" x14ac:dyDescent="0.2"/>
    <row r="333" s="60" customFormat="1" x14ac:dyDescent="0.2"/>
    <row r="334" s="60" customFormat="1" x14ac:dyDescent="0.2"/>
    <row r="335" s="60" customFormat="1" x14ac:dyDescent="0.2"/>
    <row r="336" s="60" customFormat="1" x14ac:dyDescent="0.2"/>
    <row r="337" s="60" customFormat="1" x14ac:dyDescent="0.2"/>
    <row r="338" s="60" customFormat="1" x14ac:dyDescent="0.2"/>
    <row r="339" s="60" customFormat="1" x14ac:dyDescent="0.2"/>
    <row r="340" s="60" customFormat="1" x14ac:dyDescent="0.2"/>
    <row r="341" s="60" customFormat="1" x14ac:dyDescent="0.2"/>
    <row r="342" s="60" customFormat="1" x14ac:dyDescent="0.2"/>
    <row r="343" s="60" customFormat="1" x14ac:dyDescent="0.2"/>
    <row r="344" s="60" customFormat="1" x14ac:dyDescent="0.2"/>
    <row r="345" s="60" customFormat="1" x14ac:dyDescent="0.2"/>
    <row r="346" s="60" customFormat="1" x14ac:dyDescent="0.2"/>
    <row r="347" s="60" customFormat="1" x14ac:dyDescent="0.2"/>
    <row r="348" s="60" customFormat="1" x14ac:dyDescent="0.2"/>
    <row r="349" s="60" customFormat="1" x14ac:dyDescent="0.2"/>
    <row r="350" s="60" customFormat="1" x14ac:dyDescent="0.2"/>
    <row r="351" s="60" customFormat="1" x14ac:dyDescent="0.2"/>
    <row r="352" s="60" customFormat="1" x14ac:dyDescent="0.2"/>
    <row r="353" spans="5:16" s="60" customFormat="1" x14ac:dyDescent="0.2"/>
    <row r="354" spans="5:16" s="60" customFormat="1" x14ac:dyDescent="0.2"/>
    <row r="355" spans="5:16" s="60" customFormat="1" x14ac:dyDescent="0.2">
      <c r="E355" s="66"/>
      <c r="F355" s="66"/>
      <c r="G355" s="66"/>
      <c r="H355" s="66"/>
      <c r="I355" s="66"/>
      <c r="J355" s="66"/>
      <c r="K355" s="66"/>
      <c r="L355" s="66"/>
      <c r="M355" s="66"/>
      <c r="N355" s="66"/>
      <c r="O355" s="66"/>
      <c r="P355" s="66"/>
    </row>
    <row r="356" spans="5:16" s="60" customFormat="1" x14ac:dyDescent="0.2">
      <c r="E356" s="66"/>
      <c r="F356" s="66"/>
      <c r="G356" s="66"/>
      <c r="H356" s="66"/>
      <c r="I356" s="66"/>
      <c r="J356" s="66"/>
      <c r="K356" s="66"/>
      <c r="L356" s="66"/>
      <c r="M356" s="66"/>
      <c r="N356" s="66"/>
      <c r="O356" s="66"/>
      <c r="P356" s="66"/>
    </row>
    <row r="357" spans="5:16" s="60" customFormat="1" x14ac:dyDescent="0.2">
      <c r="E357" s="66"/>
      <c r="F357" s="66"/>
      <c r="G357" s="66"/>
      <c r="H357" s="66"/>
      <c r="I357" s="66"/>
      <c r="J357" s="66"/>
      <c r="K357" s="66"/>
      <c r="L357" s="66"/>
      <c r="M357" s="66"/>
      <c r="N357" s="66"/>
      <c r="O357" s="66"/>
      <c r="P357" s="66"/>
    </row>
  </sheetData>
  <mergeCells count="7">
    <mergeCell ref="B52:P52"/>
    <mergeCell ref="B1:P1"/>
    <mergeCell ref="B2:P2"/>
    <mergeCell ref="B3:P3"/>
    <mergeCell ref="B6:P6"/>
    <mergeCell ref="B17:P17"/>
    <mergeCell ref="B42:P42"/>
  </mergeCells>
  <phoneticPr fontId="7" type="noConversion"/>
  <printOptions horizontalCentered="1"/>
  <pageMargins left="0" right="0" top="0.25" bottom="0.25" header="0.3" footer="0.3"/>
  <pageSetup scale="65" orientation="landscape"/>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B357"/>
  <sheetViews>
    <sheetView zoomScale="150" zoomScaleNormal="150" zoomScalePageLayoutView="150" workbookViewId="0">
      <selection activeCell="B4" sqref="B4"/>
    </sheetView>
  </sheetViews>
  <sheetFormatPr defaultColWidth="8.85546875" defaultRowHeight="12.75" x14ac:dyDescent="0.2"/>
  <cols>
    <col min="1" max="1" width="1.7109375" style="60" customWidth="1"/>
    <col min="2" max="2" width="24.85546875" style="66" customWidth="1"/>
    <col min="3" max="4" width="12.42578125" style="66" bestFit="1" customWidth="1"/>
    <col min="5" max="5" width="12" style="66" bestFit="1" customWidth="1"/>
    <col min="6" max="6" width="12.7109375" style="66" bestFit="1" customWidth="1"/>
    <col min="7" max="12" width="12.7109375" style="66" customWidth="1"/>
    <col min="13" max="13" width="11.85546875" style="66" bestFit="1" customWidth="1"/>
    <col min="14" max="15" width="12.28515625" style="66" bestFit="1" customWidth="1"/>
    <col min="16" max="106" width="8.85546875" style="60"/>
    <col min="107" max="16384" width="8.85546875" style="66"/>
  </cols>
  <sheetData>
    <row r="1" spans="1:106" s="59" customFormat="1" ht="33.75" x14ac:dyDescent="0.2">
      <c r="B1" s="240" t="s">
        <v>192</v>
      </c>
      <c r="C1" s="240"/>
      <c r="D1" s="240"/>
      <c r="E1" s="240"/>
      <c r="F1" s="240"/>
      <c r="G1" s="240"/>
      <c r="H1" s="240"/>
      <c r="I1" s="240"/>
      <c r="J1" s="240"/>
      <c r="K1" s="240"/>
      <c r="L1" s="240"/>
      <c r="M1" s="240"/>
      <c r="N1" s="240"/>
      <c r="O1" s="240"/>
    </row>
    <row r="2" spans="1:106" s="60" customFormat="1" ht="18" x14ac:dyDescent="0.25">
      <c r="B2" s="235" t="s">
        <v>198</v>
      </c>
      <c r="C2" s="235"/>
      <c r="D2" s="235"/>
      <c r="E2" s="235"/>
      <c r="F2" s="235"/>
      <c r="G2" s="235"/>
      <c r="H2" s="235"/>
      <c r="I2" s="235"/>
      <c r="J2" s="235"/>
      <c r="K2" s="235"/>
      <c r="L2" s="235"/>
      <c r="M2" s="235"/>
      <c r="N2" s="235"/>
      <c r="O2" s="235"/>
    </row>
    <row r="3" spans="1:106" s="60" customFormat="1" ht="18" x14ac:dyDescent="0.25">
      <c r="B3" s="232" t="s">
        <v>205</v>
      </c>
      <c r="C3" s="232"/>
      <c r="D3" s="232"/>
      <c r="E3" s="232"/>
      <c r="F3" s="232"/>
      <c r="G3" s="232"/>
      <c r="H3" s="232"/>
      <c r="I3" s="232"/>
      <c r="J3" s="232"/>
      <c r="K3" s="232"/>
      <c r="L3" s="232"/>
      <c r="M3" s="232"/>
      <c r="N3" s="232"/>
      <c r="O3" s="232"/>
    </row>
    <row r="4" spans="1:106" s="60" customFormat="1" ht="7.5" customHeight="1" x14ac:dyDescent="0.25">
      <c r="B4" s="61"/>
      <c r="C4" s="61"/>
      <c r="D4" s="61"/>
      <c r="E4" s="61"/>
      <c r="F4" s="61"/>
      <c r="G4" s="61"/>
      <c r="H4" s="61"/>
      <c r="I4" s="61"/>
      <c r="J4" s="61"/>
      <c r="K4" s="61"/>
      <c r="L4" s="61"/>
      <c r="M4" s="61"/>
      <c r="N4" s="61"/>
      <c r="O4" s="61"/>
    </row>
    <row r="5" spans="1:106" s="60" customFormat="1" ht="18" x14ac:dyDescent="0.25">
      <c r="B5" s="61"/>
      <c r="C5" s="165" t="s">
        <v>122</v>
      </c>
      <c r="D5" s="165" t="s">
        <v>123</v>
      </c>
      <c r="E5" s="165" t="s">
        <v>124</v>
      </c>
      <c r="F5" s="165" t="s">
        <v>125</v>
      </c>
      <c r="G5" s="165" t="s">
        <v>126</v>
      </c>
      <c r="H5" s="165" t="s">
        <v>127</v>
      </c>
      <c r="I5" s="165" t="s">
        <v>128</v>
      </c>
      <c r="J5" s="165" t="s">
        <v>129</v>
      </c>
      <c r="K5" s="165" t="s">
        <v>130</v>
      </c>
      <c r="L5" s="165" t="s">
        <v>131</v>
      </c>
      <c r="M5" s="165" t="s">
        <v>132</v>
      </c>
      <c r="N5" s="165" t="s">
        <v>133</v>
      </c>
      <c r="O5" s="166" t="s">
        <v>134</v>
      </c>
    </row>
    <row r="6" spans="1:106" x14ac:dyDescent="0.2">
      <c r="A6" s="66"/>
      <c r="B6" s="233" t="s">
        <v>121</v>
      </c>
      <c r="C6" s="233"/>
      <c r="D6" s="233"/>
      <c r="E6" s="233"/>
      <c r="F6" s="233"/>
      <c r="G6" s="233"/>
      <c r="H6" s="233"/>
      <c r="I6" s="233"/>
      <c r="J6" s="233"/>
      <c r="K6" s="233"/>
      <c r="L6" s="233"/>
      <c r="M6" s="233"/>
      <c r="N6" s="233"/>
      <c r="O6" s="233"/>
      <c r="BU6" s="66"/>
      <c r="BV6" s="66"/>
      <c r="BW6" s="66"/>
      <c r="BX6" s="66"/>
      <c r="BY6" s="66"/>
      <c r="BZ6" s="66"/>
      <c r="CA6" s="66"/>
      <c r="CB6" s="66"/>
      <c r="CC6" s="66"/>
      <c r="CD6" s="66"/>
      <c r="CE6" s="66"/>
      <c r="CF6" s="66"/>
      <c r="CG6" s="66"/>
      <c r="CH6" s="66"/>
      <c r="CI6" s="66"/>
      <c r="CJ6" s="66"/>
      <c r="CK6" s="66"/>
      <c r="CL6" s="66"/>
      <c r="CM6" s="66"/>
      <c r="CN6" s="66"/>
      <c r="CO6" s="66"/>
      <c r="CP6" s="66"/>
      <c r="CQ6" s="66"/>
      <c r="CR6" s="66"/>
      <c r="CS6" s="66"/>
      <c r="CT6" s="66"/>
      <c r="CU6" s="66"/>
      <c r="CV6" s="66"/>
      <c r="CW6" s="66"/>
      <c r="CX6" s="66"/>
      <c r="CY6" s="66"/>
      <c r="CZ6" s="66"/>
      <c r="DA6" s="66"/>
      <c r="DB6" s="66"/>
    </row>
    <row r="7" spans="1:106" x14ac:dyDescent="0.2">
      <c r="A7" s="66"/>
      <c r="B7" s="67" t="s">
        <v>135</v>
      </c>
      <c r="C7" s="68">
        <f>'Cash Flow - Y1'!O50</f>
        <v>63116</v>
      </c>
      <c r="D7" s="69">
        <f>C50</f>
        <v>63116</v>
      </c>
      <c r="E7" s="69">
        <f>D50</f>
        <v>63116</v>
      </c>
      <c r="F7" s="69">
        <f>E50</f>
        <v>63116</v>
      </c>
      <c r="G7" s="69">
        <f t="shared" ref="G7:N7" si="0">F50</f>
        <v>63116</v>
      </c>
      <c r="H7" s="69">
        <f t="shared" si="0"/>
        <v>63116</v>
      </c>
      <c r="I7" s="69">
        <f t="shared" si="0"/>
        <v>63116</v>
      </c>
      <c r="J7" s="69">
        <f t="shared" si="0"/>
        <v>63116</v>
      </c>
      <c r="K7" s="69">
        <f t="shared" si="0"/>
        <v>63116</v>
      </c>
      <c r="L7" s="69">
        <f t="shared" si="0"/>
        <v>63116</v>
      </c>
      <c r="M7" s="69">
        <f t="shared" si="0"/>
        <v>63116</v>
      </c>
      <c r="N7" s="69">
        <f t="shared" si="0"/>
        <v>63116</v>
      </c>
      <c r="O7" s="70"/>
      <c r="BU7" s="66"/>
      <c r="BV7" s="66"/>
      <c r="BW7" s="66"/>
      <c r="BX7" s="66"/>
      <c r="BY7" s="66"/>
      <c r="BZ7" s="66"/>
      <c r="CA7" s="66"/>
      <c r="CB7" s="66"/>
      <c r="CC7" s="66"/>
      <c r="CD7" s="66"/>
      <c r="CE7" s="66"/>
      <c r="CF7" s="66"/>
      <c r="CG7" s="66"/>
      <c r="CH7" s="66"/>
      <c r="CI7" s="66"/>
      <c r="CJ7" s="66"/>
      <c r="CK7" s="66"/>
      <c r="CL7" s="66"/>
      <c r="CM7" s="66"/>
      <c r="CN7" s="66"/>
      <c r="CO7" s="66"/>
      <c r="CP7" s="66"/>
      <c r="CQ7" s="66"/>
      <c r="CR7" s="66"/>
      <c r="CS7" s="66"/>
      <c r="CT7" s="66"/>
      <c r="CU7" s="66"/>
      <c r="CV7" s="66"/>
      <c r="CW7" s="66"/>
      <c r="CX7" s="66"/>
      <c r="CY7" s="66"/>
      <c r="CZ7" s="66"/>
      <c r="DA7" s="66"/>
      <c r="DB7" s="66"/>
    </row>
    <row r="8" spans="1:106" x14ac:dyDescent="0.2">
      <c r="A8" s="66"/>
      <c r="B8" s="71" t="str">
        <f>'Cash Flow - Y1'!B8</f>
        <v>60% pay $10</v>
      </c>
      <c r="C8" s="72">
        <v>0</v>
      </c>
      <c r="D8" s="70">
        <v>0</v>
      </c>
      <c r="E8" s="70">
        <v>0</v>
      </c>
      <c r="F8" s="70">
        <f>SUM(E8*1.11)</f>
        <v>0</v>
      </c>
      <c r="G8" s="70">
        <f>SUM(F8*1.11)</f>
        <v>0</v>
      </c>
      <c r="H8" s="70">
        <f>SUM(G8*1.1)</f>
        <v>0</v>
      </c>
      <c r="I8" s="70">
        <f>SUM(H8*1.1)</f>
        <v>0</v>
      </c>
      <c r="J8" s="70">
        <f>SUM(I8*1.1)</f>
        <v>0</v>
      </c>
      <c r="K8" s="70">
        <f>SUM(J8*1.13)</f>
        <v>0</v>
      </c>
      <c r="L8" s="70">
        <f>SUM(K8*1.11)</f>
        <v>0</v>
      </c>
      <c r="M8" s="70">
        <f>SUM(L8*1.15)</f>
        <v>0</v>
      </c>
      <c r="N8" s="70">
        <f>SUM(M8*1.15)</f>
        <v>0</v>
      </c>
      <c r="O8" s="70">
        <f>SUM(C8:N8)</f>
        <v>0</v>
      </c>
      <c r="BU8" s="66"/>
      <c r="BV8" s="66"/>
      <c r="BW8" s="66"/>
      <c r="BX8" s="66"/>
      <c r="BY8" s="66"/>
      <c r="BZ8" s="66"/>
      <c r="CA8" s="66"/>
      <c r="CB8" s="66"/>
      <c r="CC8" s="66"/>
      <c r="CD8" s="66"/>
      <c r="CE8" s="66"/>
      <c r="CF8" s="66"/>
      <c r="CG8" s="66"/>
      <c r="CH8" s="66"/>
      <c r="CI8" s="66"/>
      <c r="CJ8" s="66"/>
      <c r="CK8" s="66"/>
      <c r="CL8" s="66"/>
      <c r="CM8" s="66"/>
      <c r="CN8" s="66"/>
      <c r="CO8" s="66"/>
      <c r="CP8" s="66"/>
      <c r="CQ8" s="66"/>
      <c r="CR8" s="66"/>
      <c r="CS8" s="66"/>
      <c r="CT8" s="66"/>
      <c r="CU8" s="66"/>
      <c r="CV8" s="66"/>
      <c r="CW8" s="66"/>
      <c r="CX8" s="66"/>
      <c r="CY8" s="66"/>
      <c r="CZ8" s="66"/>
      <c r="DA8" s="66"/>
      <c r="DB8" s="66"/>
    </row>
    <row r="9" spans="1:106" x14ac:dyDescent="0.2">
      <c r="A9" s="66"/>
      <c r="B9" s="71" t="str">
        <f>'Cash Flow - Y1'!B9</f>
        <v>20% pay $5</v>
      </c>
      <c r="C9" s="72">
        <v>0</v>
      </c>
      <c r="D9" s="70">
        <v>0</v>
      </c>
      <c r="E9" s="70">
        <f t="shared" ref="E9:E11" si="1">SUM(D9*1.1)</f>
        <v>0</v>
      </c>
      <c r="F9" s="70">
        <f t="shared" ref="F9:G11" si="2">SUM(E9*1.11)</f>
        <v>0</v>
      </c>
      <c r="G9" s="70">
        <f t="shared" si="2"/>
        <v>0</v>
      </c>
      <c r="H9" s="70">
        <f t="shared" ref="H9:J10" si="3">SUM(G9*1.1)</f>
        <v>0</v>
      </c>
      <c r="I9" s="70">
        <f t="shared" si="3"/>
        <v>0</v>
      </c>
      <c r="J9" s="70">
        <f t="shared" si="3"/>
        <v>0</v>
      </c>
      <c r="K9" s="70">
        <f>SUM(J9*1.13)</f>
        <v>0</v>
      </c>
      <c r="L9" s="70">
        <f t="shared" ref="L9:L10" si="4">SUM(K9*1.11)</f>
        <v>0</v>
      </c>
      <c r="M9" s="70">
        <f t="shared" ref="M9:N10" si="5">SUM(L9*1.15)</f>
        <v>0</v>
      </c>
      <c r="N9" s="70">
        <f t="shared" si="5"/>
        <v>0</v>
      </c>
      <c r="O9" s="70">
        <f t="shared" ref="O9:O13" si="6">SUM(C9:N9)</f>
        <v>0</v>
      </c>
      <c r="BU9" s="66"/>
      <c r="BV9" s="66"/>
      <c r="BW9" s="66"/>
      <c r="BX9" s="66"/>
      <c r="BY9" s="66"/>
      <c r="BZ9" s="66"/>
      <c r="CA9" s="66"/>
      <c r="CB9" s="66"/>
      <c r="CC9" s="66"/>
      <c r="CD9" s="66"/>
      <c r="CE9" s="66"/>
      <c r="CF9" s="66"/>
      <c r="CG9" s="66"/>
      <c r="CH9" s="66"/>
      <c r="CI9" s="66"/>
      <c r="CJ9" s="66"/>
      <c r="CK9" s="66"/>
      <c r="CL9" s="66"/>
      <c r="CM9" s="66"/>
      <c r="CN9" s="66"/>
      <c r="CO9" s="66"/>
      <c r="CP9" s="66"/>
      <c r="CQ9" s="66"/>
      <c r="CR9" s="66"/>
      <c r="CS9" s="66"/>
      <c r="CT9" s="66"/>
      <c r="CU9" s="66"/>
      <c r="CV9" s="66"/>
      <c r="CW9" s="66"/>
      <c r="CX9" s="66"/>
      <c r="CY9" s="66"/>
      <c r="CZ9" s="66"/>
      <c r="DA9" s="66"/>
      <c r="DB9" s="66"/>
    </row>
    <row r="10" spans="1:106" x14ac:dyDescent="0.2">
      <c r="A10" s="66"/>
      <c r="B10" s="71" t="str">
        <f>'Cash Flow - Y1'!B10</f>
        <v>20% pay $20</v>
      </c>
      <c r="C10" s="72">
        <v>0</v>
      </c>
      <c r="D10" s="70">
        <v>0</v>
      </c>
      <c r="E10" s="70">
        <f t="shared" si="1"/>
        <v>0</v>
      </c>
      <c r="F10" s="70">
        <f t="shared" si="2"/>
        <v>0</v>
      </c>
      <c r="G10" s="70">
        <f t="shared" si="2"/>
        <v>0</v>
      </c>
      <c r="H10" s="70">
        <f t="shared" si="3"/>
        <v>0</v>
      </c>
      <c r="I10" s="70">
        <f t="shared" si="3"/>
        <v>0</v>
      </c>
      <c r="J10" s="70">
        <f t="shared" si="3"/>
        <v>0</v>
      </c>
      <c r="K10" s="70">
        <f>SUM(J10*1.13)</f>
        <v>0</v>
      </c>
      <c r="L10" s="70">
        <f t="shared" si="4"/>
        <v>0</v>
      </c>
      <c r="M10" s="70">
        <f t="shared" si="5"/>
        <v>0</v>
      </c>
      <c r="N10" s="70">
        <f t="shared" si="5"/>
        <v>0</v>
      </c>
      <c r="O10" s="70">
        <f t="shared" si="6"/>
        <v>0</v>
      </c>
      <c r="BU10" s="66"/>
      <c r="BV10" s="66"/>
      <c r="BW10" s="66"/>
      <c r="BX10" s="66"/>
      <c r="BY10" s="66"/>
      <c r="BZ10" s="66"/>
      <c r="CA10" s="66"/>
      <c r="CB10" s="66"/>
      <c r="CC10" s="66"/>
      <c r="CD10" s="66"/>
      <c r="CE10" s="66"/>
      <c r="CF10" s="66"/>
      <c r="CG10" s="66"/>
      <c r="CH10" s="66"/>
      <c r="CI10" s="66"/>
      <c r="CJ10" s="66"/>
      <c r="CK10" s="66"/>
      <c r="CL10" s="66"/>
      <c r="CM10" s="66"/>
      <c r="CN10" s="66"/>
      <c r="CO10" s="66"/>
      <c r="CP10" s="66"/>
      <c r="CQ10" s="66"/>
      <c r="CR10" s="66"/>
      <c r="CS10" s="66"/>
      <c r="CT10" s="66"/>
      <c r="CU10" s="66"/>
      <c r="CV10" s="66"/>
      <c r="CW10" s="66"/>
      <c r="CX10" s="66"/>
      <c r="CY10" s="66"/>
      <c r="CZ10" s="66"/>
      <c r="DA10" s="66"/>
      <c r="DB10" s="66"/>
    </row>
    <row r="11" spans="1:106" x14ac:dyDescent="0.2">
      <c r="A11" s="66"/>
      <c r="B11" s="71" t="str">
        <f>'Cash Flow - Y1'!B11</f>
        <v xml:space="preserve"> </v>
      </c>
      <c r="C11" s="72">
        <v>0</v>
      </c>
      <c r="D11" s="70">
        <v>0</v>
      </c>
      <c r="E11" s="70">
        <f t="shared" si="1"/>
        <v>0</v>
      </c>
      <c r="F11" s="70">
        <f t="shared" si="2"/>
        <v>0</v>
      </c>
      <c r="G11" s="70">
        <f>SUM(F11*1.01)</f>
        <v>0</v>
      </c>
      <c r="H11" s="70">
        <f>SUM(G11*1.01)</f>
        <v>0</v>
      </c>
      <c r="I11" s="70">
        <f>SUM(H11*1.01)</f>
        <v>0</v>
      </c>
      <c r="J11" s="70">
        <f>SUM(I11*1.01)</f>
        <v>0</v>
      </c>
      <c r="K11" s="70">
        <f>SUM(J11*1.02)</f>
        <v>0</v>
      </c>
      <c r="L11" s="70">
        <f>SUM(K11*1.02)</f>
        <v>0</v>
      </c>
      <c r="M11" s="70">
        <f>SUM(L11*1.02)</f>
        <v>0</v>
      </c>
      <c r="N11" s="70">
        <f>SUM(M11*1.03)</f>
        <v>0</v>
      </c>
      <c r="O11" s="70">
        <f t="shared" si="6"/>
        <v>0</v>
      </c>
      <c r="BU11" s="66"/>
      <c r="BV11" s="66"/>
      <c r="BW11" s="66"/>
      <c r="BX11" s="66"/>
      <c r="BY11" s="66"/>
      <c r="BZ11" s="66"/>
      <c r="CA11" s="66"/>
      <c r="CB11" s="66"/>
      <c r="CC11" s="66"/>
      <c r="CD11" s="66"/>
      <c r="CE11" s="66"/>
      <c r="CF11" s="66"/>
      <c r="CG11" s="66"/>
      <c r="CH11" s="66"/>
      <c r="CI11" s="66"/>
      <c r="CJ11" s="66"/>
      <c r="CK11" s="66"/>
      <c r="CL11" s="66"/>
      <c r="CM11" s="66"/>
      <c r="CN11" s="66"/>
      <c r="CO11" s="66"/>
      <c r="CP11" s="66"/>
      <c r="CQ11" s="66"/>
      <c r="CR11" s="66"/>
      <c r="CS11" s="66"/>
      <c r="CT11" s="66"/>
      <c r="CU11" s="66"/>
      <c r="CV11" s="66"/>
      <c r="CW11" s="66"/>
      <c r="CX11" s="66"/>
      <c r="CY11" s="66"/>
      <c r="CZ11" s="66"/>
      <c r="DA11" s="66"/>
      <c r="DB11" s="66"/>
    </row>
    <row r="12" spans="1:106" x14ac:dyDescent="0.2">
      <c r="A12" s="66"/>
      <c r="B12" s="71" t="str">
        <f>'Cash Flow - Y1'!B12</f>
        <v>Collections</v>
      </c>
      <c r="C12" s="72">
        <v>0</v>
      </c>
      <c r="D12" s="70">
        <v>0</v>
      </c>
      <c r="E12" s="70">
        <v>0</v>
      </c>
      <c r="F12" s="70">
        <v>0</v>
      </c>
      <c r="G12" s="70">
        <v>0</v>
      </c>
      <c r="H12" s="70">
        <v>0</v>
      </c>
      <c r="I12" s="70">
        <v>0</v>
      </c>
      <c r="J12" s="70">
        <v>0</v>
      </c>
      <c r="K12" s="70">
        <v>0</v>
      </c>
      <c r="L12" s="70">
        <v>0</v>
      </c>
      <c r="M12" s="70">
        <v>0</v>
      </c>
      <c r="N12" s="70">
        <v>0</v>
      </c>
      <c r="O12" s="70">
        <f t="shared" si="6"/>
        <v>0</v>
      </c>
      <c r="BU12" s="66"/>
      <c r="BV12" s="66"/>
      <c r="BW12" s="66"/>
      <c r="BX12" s="66"/>
      <c r="BY12" s="66"/>
      <c r="BZ12" s="66"/>
      <c r="CA12" s="66"/>
      <c r="CB12" s="66"/>
      <c r="CC12" s="66"/>
      <c r="CD12" s="66"/>
      <c r="CE12" s="66"/>
      <c r="CF12" s="66"/>
      <c r="CG12" s="66"/>
      <c r="CH12" s="66"/>
      <c r="CI12" s="66"/>
      <c r="CJ12" s="66"/>
      <c r="CK12" s="66"/>
      <c r="CL12" s="66"/>
      <c r="CM12" s="66"/>
      <c r="CN12" s="66"/>
      <c r="CO12" s="66"/>
      <c r="CP12" s="66"/>
      <c r="CQ12" s="66"/>
      <c r="CR12" s="66"/>
      <c r="CS12" s="66"/>
      <c r="CT12" s="66"/>
      <c r="CU12" s="66"/>
      <c r="CV12" s="66"/>
      <c r="CW12" s="66"/>
      <c r="CX12" s="66"/>
      <c r="CY12" s="66"/>
      <c r="CZ12" s="66"/>
      <c r="DA12" s="66"/>
      <c r="DB12" s="66"/>
    </row>
    <row r="13" spans="1:106" ht="13.5" thickBot="1" x14ac:dyDescent="0.25">
      <c r="A13" s="66"/>
      <c r="B13" s="73" t="str">
        <f>'Cash Flow - Y1'!B13</f>
        <v>Loans</v>
      </c>
      <c r="C13" s="72">
        <v>0</v>
      </c>
      <c r="D13" s="70">
        <v>0</v>
      </c>
      <c r="E13" s="70">
        <v>0</v>
      </c>
      <c r="F13" s="70">
        <v>0</v>
      </c>
      <c r="G13" s="70">
        <v>0</v>
      </c>
      <c r="H13" s="70">
        <v>0</v>
      </c>
      <c r="I13" s="70">
        <v>0</v>
      </c>
      <c r="J13" s="70">
        <v>0</v>
      </c>
      <c r="K13" s="70">
        <v>0</v>
      </c>
      <c r="L13" s="70">
        <v>0</v>
      </c>
      <c r="M13" s="70">
        <v>0</v>
      </c>
      <c r="N13" s="70">
        <v>0</v>
      </c>
      <c r="O13" s="70">
        <f t="shared" si="6"/>
        <v>0</v>
      </c>
      <c r="BU13" s="66"/>
      <c r="BV13" s="66"/>
      <c r="BW13" s="66"/>
      <c r="BX13" s="66"/>
      <c r="BY13" s="66"/>
      <c r="BZ13" s="66"/>
      <c r="CA13" s="66"/>
      <c r="CB13" s="66"/>
      <c r="CC13" s="66"/>
      <c r="CD13" s="66"/>
      <c r="CE13" s="66"/>
      <c r="CF13" s="66"/>
      <c r="CG13" s="66"/>
      <c r="CH13" s="66"/>
      <c r="CI13" s="66"/>
      <c r="CJ13" s="66"/>
      <c r="CK13" s="66"/>
      <c r="CL13" s="66"/>
      <c r="CM13" s="66"/>
      <c r="CN13" s="66"/>
      <c r="CO13" s="66"/>
      <c r="CP13" s="66"/>
      <c r="CQ13" s="66"/>
      <c r="CR13" s="66"/>
      <c r="CS13" s="66"/>
      <c r="CT13" s="66"/>
      <c r="CU13" s="66"/>
      <c r="CV13" s="66"/>
      <c r="CW13" s="66"/>
      <c r="CX13" s="66"/>
      <c r="CY13" s="66"/>
      <c r="CZ13" s="66"/>
      <c r="DA13" s="66"/>
      <c r="DB13" s="66"/>
    </row>
    <row r="14" spans="1:106" ht="14.25" thickTop="1" thickBot="1" x14ac:dyDescent="0.25">
      <c r="A14" s="66"/>
      <c r="B14" s="94" t="s">
        <v>138</v>
      </c>
      <c r="C14" s="95">
        <f>SUM(C8:C13)</f>
        <v>0</v>
      </c>
      <c r="D14" s="95">
        <f t="shared" ref="D14:N14" si="7">SUM(D8:D13)</f>
        <v>0</v>
      </c>
      <c r="E14" s="95">
        <f t="shared" si="7"/>
        <v>0</v>
      </c>
      <c r="F14" s="95">
        <f t="shared" si="7"/>
        <v>0</v>
      </c>
      <c r="G14" s="95">
        <f t="shared" si="7"/>
        <v>0</v>
      </c>
      <c r="H14" s="95">
        <f t="shared" si="7"/>
        <v>0</v>
      </c>
      <c r="I14" s="95">
        <f t="shared" si="7"/>
        <v>0</v>
      </c>
      <c r="J14" s="95">
        <f t="shared" si="7"/>
        <v>0</v>
      </c>
      <c r="K14" s="95">
        <f t="shared" si="7"/>
        <v>0</v>
      </c>
      <c r="L14" s="95">
        <f t="shared" si="7"/>
        <v>0</v>
      </c>
      <c r="M14" s="95">
        <f t="shared" si="7"/>
        <v>0</v>
      </c>
      <c r="N14" s="95">
        <f t="shared" si="7"/>
        <v>0</v>
      </c>
      <c r="O14" s="74">
        <f>SUM(C14:N14)</f>
        <v>0</v>
      </c>
      <c r="BU14" s="66"/>
      <c r="BV14" s="66"/>
      <c r="BW14" s="66"/>
      <c r="BX14" s="66"/>
      <c r="BY14" s="66"/>
      <c r="BZ14" s="66"/>
      <c r="CA14" s="66"/>
      <c r="CB14" s="66"/>
      <c r="CC14" s="66"/>
      <c r="CD14" s="66"/>
      <c r="CE14" s="66"/>
      <c r="CF14" s="66"/>
      <c r="CG14" s="66"/>
      <c r="CH14" s="66"/>
      <c r="CI14" s="66"/>
      <c r="CJ14" s="66"/>
      <c r="CK14" s="66"/>
      <c r="CL14" s="66"/>
      <c r="CM14" s="66"/>
      <c r="CN14" s="66"/>
      <c r="CO14" s="66"/>
      <c r="CP14" s="66"/>
      <c r="CQ14" s="66"/>
      <c r="CR14" s="66"/>
      <c r="CS14" s="66"/>
      <c r="CT14" s="66"/>
      <c r="CU14" s="66"/>
      <c r="CV14" s="66"/>
      <c r="CW14" s="66"/>
      <c r="CX14" s="66"/>
      <c r="CY14" s="66"/>
      <c r="CZ14" s="66"/>
      <c r="DA14" s="66"/>
      <c r="DB14" s="66"/>
    </row>
    <row r="15" spans="1:106" ht="14.25" thickTop="1" thickBot="1" x14ac:dyDescent="0.25">
      <c r="A15" s="66"/>
      <c r="B15" s="96" t="s">
        <v>139</v>
      </c>
      <c r="C15" s="97">
        <f>IF(COUNT(C7:C13),SUM(C7:C13),"")</f>
        <v>63116</v>
      </c>
      <c r="D15" s="97">
        <f>IF(COUNT(D8:D13),SUM(D7:D13),"")</f>
        <v>63116</v>
      </c>
      <c r="E15" s="98">
        <f>IF(COUNT(E8:E13),SUM(E7:E13),"")</f>
        <v>63116</v>
      </c>
      <c r="F15" s="98">
        <f>IF(COUNT(F8:F13),SUM(F7:F13),"")</f>
        <v>63116</v>
      </c>
      <c r="G15" s="98">
        <f t="shared" ref="G15:N15" si="8">IF(COUNT(G8:G13),SUM(G7:G13),"")</f>
        <v>63116</v>
      </c>
      <c r="H15" s="98">
        <f t="shared" si="8"/>
        <v>63116</v>
      </c>
      <c r="I15" s="98">
        <f t="shared" si="8"/>
        <v>63116</v>
      </c>
      <c r="J15" s="98">
        <f t="shared" si="8"/>
        <v>63116</v>
      </c>
      <c r="K15" s="98">
        <f t="shared" si="8"/>
        <v>63116</v>
      </c>
      <c r="L15" s="98">
        <f t="shared" si="8"/>
        <v>63116</v>
      </c>
      <c r="M15" s="98">
        <f t="shared" si="8"/>
        <v>63116</v>
      </c>
      <c r="N15" s="98">
        <f t="shared" si="8"/>
        <v>63116</v>
      </c>
      <c r="O15" s="75"/>
      <c r="BU15" s="66"/>
      <c r="BV15" s="66"/>
      <c r="BW15" s="66"/>
      <c r="BX15" s="66"/>
      <c r="BY15" s="66"/>
      <c r="BZ15" s="66"/>
      <c r="CA15" s="66"/>
      <c r="CB15" s="66"/>
      <c r="CC15" s="66"/>
      <c r="CD15" s="66"/>
      <c r="CE15" s="66"/>
      <c r="CF15" s="66"/>
      <c r="CG15" s="66"/>
      <c r="CH15" s="66"/>
      <c r="CI15" s="66"/>
      <c r="CJ15" s="66"/>
      <c r="CK15" s="66"/>
      <c r="CL15" s="66"/>
      <c r="CM15" s="66"/>
      <c r="CN15" s="66"/>
      <c r="CO15" s="66"/>
      <c r="CP15" s="66"/>
      <c r="CQ15" s="66"/>
      <c r="CR15" s="66"/>
      <c r="CS15" s="66"/>
      <c r="CT15" s="66"/>
      <c r="CU15" s="66"/>
      <c r="CV15" s="66"/>
      <c r="CW15" s="66"/>
      <c r="CX15" s="66"/>
      <c r="CY15" s="66"/>
      <c r="CZ15" s="66"/>
      <c r="DA15" s="66"/>
      <c r="DB15" s="66"/>
    </row>
    <row r="16" spans="1:106" s="60" customFormat="1" ht="6" customHeight="1" x14ac:dyDescent="0.2">
      <c r="B16" s="157"/>
      <c r="C16" s="158"/>
      <c r="D16" s="158"/>
      <c r="E16" s="159"/>
      <c r="F16" s="159"/>
      <c r="G16" s="159"/>
      <c r="H16" s="159"/>
      <c r="I16" s="159"/>
      <c r="J16" s="159"/>
      <c r="K16" s="159"/>
      <c r="L16" s="159"/>
      <c r="M16" s="159"/>
      <c r="N16" s="159"/>
      <c r="O16" s="156"/>
    </row>
    <row r="17" spans="1:106" s="60" customFormat="1" x14ac:dyDescent="0.2">
      <c r="B17" s="233" t="s">
        <v>140</v>
      </c>
      <c r="C17" s="233"/>
      <c r="D17" s="233"/>
      <c r="E17" s="233"/>
      <c r="F17" s="233"/>
      <c r="G17" s="233"/>
      <c r="H17" s="233"/>
      <c r="I17" s="233"/>
      <c r="J17" s="233"/>
      <c r="K17" s="233"/>
      <c r="L17" s="233"/>
      <c r="M17" s="233"/>
      <c r="N17" s="233"/>
      <c r="O17" s="233"/>
    </row>
    <row r="18" spans="1:106" x14ac:dyDescent="0.2">
      <c r="A18" s="66"/>
      <c r="B18" s="160" t="s">
        <v>141</v>
      </c>
      <c r="C18" s="161">
        <v>0</v>
      </c>
      <c r="D18" s="161">
        <v>0</v>
      </c>
      <c r="E18" s="161">
        <v>0</v>
      </c>
      <c r="F18" s="161">
        <v>0</v>
      </c>
      <c r="G18" s="161">
        <v>0</v>
      </c>
      <c r="H18" s="161">
        <v>0</v>
      </c>
      <c r="I18" s="161">
        <v>0</v>
      </c>
      <c r="J18" s="161">
        <v>0</v>
      </c>
      <c r="K18" s="161">
        <v>0</v>
      </c>
      <c r="L18" s="161">
        <v>0</v>
      </c>
      <c r="M18" s="161">
        <v>0</v>
      </c>
      <c r="N18" s="161">
        <v>0</v>
      </c>
      <c r="O18" s="161">
        <f>SUM(C18:N18)</f>
        <v>0</v>
      </c>
      <c r="BU18" s="66"/>
      <c r="BV18" s="66"/>
      <c r="BW18" s="66"/>
      <c r="BX18" s="66"/>
      <c r="BY18" s="66"/>
      <c r="BZ18" s="66"/>
      <c r="CA18" s="66"/>
      <c r="CB18" s="66"/>
      <c r="CC18" s="66"/>
      <c r="CD18" s="66"/>
      <c r="CE18" s="66"/>
      <c r="CF18" s="66"/>
      <c r="CG18" s="66"/>
      <c r="CH18" s="66"/>
      <c r="CI18" s="66"/>
      <c r="CJ18" s="66"/>
      <c r="CK18" s="66"/>
      <c r="CL18" s="66"/>
      <c r="CM18" s="66"/>
      <c r="CN18" s="66"/>
      <c r="CO18" s="66"/>
      <c r="CP18" s="66"/>
      <c r="CQ18" s="66"/>
      <c r="CR18" s="66"/>
      <c r="CS18" s="66"/>
      <c r="CT18" s="66"/>
      <c r="CU18" s="66"/>
      <c r="CV18" s="66"/>
      <c r="CW18" s="66"/>
      <c r="CX18" s="66"/>
      <c r="CY18" s="66"/>
      <c r="CZ18" s="66"/>
      <c r="DA18" s="66"/>
      <c r="DB18" s="66"/>
    </row>
    <row r="19" spans="1:106" x14ac:dyDescent="0.2">
      <c r="A19" s="66"/>
      <c r="B19" s="76" t="s">
        <v>31</v>
      </c>
      <c r="C19" s="77">
        <v>0</v>
      </c>
      <c r="D19" s="77">
        <v>0</v>
      </c>
      <c r="E19" s="77">
        <v>0</v>
      </c>
      <c r="F19" s="77">
        <v>0</v>
      </c>
      <c r="G19" s="77">
        <v>0</v>
      </c>
      <c r="H19" s="77">
        <v>0</v>
      </c>
      <c r="I19" s="77">
        <v>0</v>
      </c>
      <c r="J19" s="77">
        <v>0</v>
      </c>
      <c r="K19" s="77">
        <v>0</v>
      </c>
      <c r="L19" s="77">
        <v>0</v>
      </c>
      <c r="M19" s="77">
        <v>0</v>
      </c>
      <c r="N19" s="77">
        <v>0</v>
      </c>
      <c r="O19" s="77">
        <f t="shared" ref="O19:O38" si="9">SUM(C19:N19)</f>
        <v>0</v>
      </c>
      <c r="BU19" s="66"/>
      <c r="BV19" s="66"/>
      <c r="BW19" s="66"/>
      <c r="BX19" s="66"/>
      <c r="BY19" s="66"/>
      <c r="BZ19" s="66"/>
      <c r="CA19" s="66"/>
      <c r="CB19" s="66"/>
      <c r="CC19" s="66"/>
      <c r="CD19" s="66"/>
      <c r="CE19" s="66"/>
      <c r="CF19" s="66"/>
      <c r="CG19" s="66"/>
      <c r="CH19" s="66"/>
      <c r="CI19" s="66"/>
      <c r="CJ19" s="66"/>
      <c r="CK19" s="66"/>
      <c r="CL19" s="66"/>
      <c r="CM19" s="66"/>
      <c r="CN19" s="66"/>
      <c r="CO19" s="66"/>
      <c r="CP19" s="66"/>
      <c r="CQ19" s="66"/>
      <c r="CR19" s="66"/>
      <c r="CS19" s="66"/>
      <c r="CT19" s="66"/>
      <c r="CU19" s="66"/>
      <c r="CV19" s="66"/>
      <c r="CW19" s="66"/>
      <c r="CX19" s="66"/>
      <c r="CY19" s="66"/>
      <c r="CZ19" s="66"/>
      <c r="DA19" s="66"/>
      <c r="DB19" s="66"/>
    </row>
    <row r="20" spans="1:106" x14ac:dyDescent="0.2">
      <c r="A20" s="66"/>
      <c r="B20" s="76" t="s">
        <v>27</v>
      </c>
      <c r="C20" s="77">
        <v>0</v>
      </c>
      <c r="D20" s="77">
        <v>0</v>
      </c>
      <c r="E20" s="77">
        <v>0</v>
      </c>
      <c r="F20" s="77">
        <v>0</v>
      </c>
      <c r="G20" s="77">
        <v>0</v>
      </c>
      <c r="H20" s="77">
        <v>0</v>
      </c>
      <c r="I20" s="77">
        <v>0</v>
      </c>
      <c r="J20" s="77">
        <v>0</v>
      </c>
      <c r="K20" s="77">
        <v>0</v>
      </c>
      <c r="L20" s="77">
        <v>0</v>
      </c>
      <c r="M20" s="77">
        <v>0</v>
      </c>
      <c r="N20" s="77">
        <v>0</v>
      </c>
      <c r="O20" s="77">
        <f t="shared" si="9"/>
        <v>0</v>
      </c>
      <c r="BU20" s="66"/>
      <c r="BV20" s="66"/>
      <c r="BW20" s="66"/>
      <c r="BX20" s="66"/>
      <c r="BY20" s="66"/>
      <c r="BZ20" s="66"/>
      <c r="CA20" s="66"/>
      <c r="CB20" s="66"/>
      <c r="CC20" s="66"/>
      <c r="CD20" s="66"/>
      <c r="CE20" s="66"/>
      <c r="CF20" s="66"/>
      <c r="CG20" s="66"/>
      <c r="CH20" s="66"/>
      <c r="CI20" s="66"/>
      <c r="CJ20" s="66"/>
      <c r="CK20" s="66"/>
      <c r="CL20" s="66"/>
      <c r="CM20" s="66"/>
      <c r="CN20" s="66"/>
      <c r="CO20" s="66"/>
      <c r="CP20" s="66"/>
      <c r="CQ20" s="66"/>
      <c r="CR20" s="66"/>
      <c r="CS20" s="66"/>
      <c r="CT20" s="66"/>
      <c r="CU20" s="66"/>
      <c r="CV20" s="66"/>
      <c r="CW20" s="66"/>
      <c r="CX20" s="66"/>
      <c r="CY20" s="66"/>
      <c r="CZ20" s="66"/>
      <c r="DA20" s="66"/>
      <c r="DB20" s="66"/>
    </row>
    <row r="21" spans="1:106" x14ac:dyDescent="0.2">
      <c r="A21" s="66"/>
      <c r="B21" s="76" t="s">
        <v>164</v>
      </c>
      <c r="C21" s="77">
        <v>0</v>
      </c>
      <c r="D21" s="77">
        <v>0</v>
      </c>
      <c r="E21" s="77">
        <v>0</v>
      </c>
      <c r="F21" s="77">
        <v>0</v>
      </c>
      <c r="G21" s="77">
        <v>0</v>
      </c>
      <c r="H21" s="77">
        <v>0</v>
      </c>
      <c r="I21" s="77">
        <v>0</v>
      </c>
      <c r="J21" s="77">
        <v>0</v>
      </c>
      <c r="K21" s="77">
        <v>0</v>
      </c>
      <c r="L21" s="77">
        <v>0</v>
      </c>
      <c r="M21" s="77">
        <v>0</v>
      </c>
      <c r="N21" s="77">
        <v>0</v>
      </c>
      <c r="O21" s="77">
        <f t="shared" si="9"/>
        <v>0</v>
      </c>
      <c r="BU21" s="66"/>
      <c r="BV21" s="66"/>
      <c r="BW21" s="66"/>
      <c r="BX21" s="66"/>
      <c r="BY21" s="66"/>
      <c r="BZ21" s="66"/>
      <c r="CA21" s="66"/>
      <c r="CB21" s="66"/>
      <c r="CC21" s="66"/>
      <c r="CD21" s="66"/>
      <c r="CE21" s="66"/>
      <c r="CF21" s="66"/>
      <c r="CG21" s="66"/>
      <c r="CH21" s="66"/>
      <c r="CI21" s="66"/>
      <c r="CJ21" s="66"/>
      <c r="CK21" s="66"/>
      <c r="CL21" s="66"/>
      <c r="CM21" s="66"/>
      <c r="CN21" s="66"/>
      <c r="CO21" s="66"/>
      <c r="CP21" s="66"/>
      <c r="CQ21" s="66"/>
      <c r="CR21" s="66"/>
      <c r="CS21" s="66"/>
      <c r="CT21" s="66"/>
      <c r="CU21" s="66"/>
      <c r="CV21" s="66"/>
      <c r="CW21" s="66"/>
      <c r="CX21" s="66"/>
      <c r="CY21" s="66"/>
      <c r="CZ21" s="66"/>
      <c r="DA21" s="66"/>
      <c r="DB21" s="66"/>
    </row>
    <row r="22" spans="1:106" x14ac:dyDescent="0.2">
      <c r="A22" s="66"/>
      <c r="B22" s="76" t="s">
        <v>32</v>
      </c>
      <c r="C22" s="77">
        <v>0</v>
      </c>
      <c r="D22" s="77">
        <v>0</v>
      </c>
      <c r="E22" s="77">
        <v>0</v>
      </c>
      <c r="F22" s="77">
        <v>0</v>
      </c>
      <c r="G22" s="77">
        <v>0</v>
      </c>
      <c r="H22" s="77">
        <v>0</v>
      </c>
      <c r="I22" s="77">
        <v>0</v>
      </c>
      <c r="J22" s="77">
        <v>0</v>
      </c>
      <c r="K22" s="77">
        <v>0</v>
      </c>
      <c r="L22" s="77">
        <v>0</v>
      </c>
      <c r="M22" s="77">
        <v>0</v>
      </c>
      <c r="N22" s="77">
        <v>0</v>
      </c>
      <c r="O22" s="77">
        <f t="shared" si="9"/>
        <v>0</v>
      </c>
      <c r="BU22" s="66"/>
      <c r="BV22" s="66"/>
      <c r="BW22" s="66"/>
      <c r="BX22" s="66"/>
      <c r="BY22" s="66"/>
      <c r="BZ22" s="66"/>
      <c r="CA22" s="66"/>
      <c r="CB22" s="66"/>
      <c r="CC22" s="66"/>
      <c r="CD22" s="66"/>
      <c r="CE22" s="66"/>
      <c r="CF22" s="66"/>
      <c r="CG22" s="66"/>
      <c r="CH22" s="66"/>
      <c r="CI22" s="66"/>
      <c r="CJ22" s="66"/>
      <c r="CK22" s="66"/>
      <c r="CL22" s="66"/>
      <c r="CM22" s="66"/>
      <c r="CN22" s="66"/>
      <c r="CO22" s="66"/>
      <c r="CP22" s="66"/>
      <c r="CQ22" s="66"/>
      <c r="CR22" s="66"/>
      <c r="CS22" s="66"/>
      <c r="CT22" s="66"/>
      <c r="CU22" s="66"/>
      <c r="CV22" s="66"/>
      <c r="CW22" s="66"/>
      <c r="CX22" s="66"/>
      <c r="CY22" s="66"/>
      <c r="CZ22" s="66"/>
      <c r="DA22" s="66"/>
      <c r="DB22" s="66"/>
    </row>
    <row r="23" spans="1:106" x14ac:dyDescent="0.2">
      <c r="A23" s="66"/>
      <c r="B23" s="76" t="s">
        <v>142</v>
      </c>
      <c r="C23" s="77">
        <v>0</v>
      </c>
      <c r="D23" s="77">
        <v>0</v>
      </c>
      <c r="E23" s="77">
        <v>0</v>
      </c>
      <c r="F23" s="77">
        <v>0</v>
      </c>
      <c r="G23" s="77">
        <v>0</v>
      </c>
      <c r="H23" s="77">
        <v>0</v>
      </c>
      <c r="I23" s="77">
        <v>0</v>
      </c>
      <c r="J23" s="77">
        <v>0</v>
      </c>
      <c r="K23" s="77">
        <v>0</v>
      </c>
      <c r="L23" s="77">
        <v>0</v>
      </c>
      <c r="M23" s="77">
        <v>0</v>
      </c>
      <c r="N23" s="77">
        <v>0</v>
      </c>
      <c r="O23" s="77">
        <f t="shared" si="9"/>
        <v>0</v>
      </c>
      <c r="BU23" s="66"/>
      <c r="BV23" s="66"/>
      <c r="BW23" s="66"/>
      <c r="BX23" s="66"/>
      <c r="BY23" s="66"/>
      <c r="BZ23" s="66"/>
      <c r="CA23" s="66"/>
      <c r="CB23" s="66"/>
      <c r="CC23" s="66"/>
      <c r="CD23" s="66"/>
      <c r="CE23" s="66"/>
      <c r="CF23" s="66"/>
      <c r="CG23" s="66"/>
      <c r="CH23" s="66"/>
      <c r="CI23" s="66"/>
      <c r="CJ23" s="66"/>
      <c r="CK23" s="66"/>
      <c r="CL23" s="66"/>
      <c r="CM23" s="66"/>
      <c r="CN23" s="66"/>
      <c r="CO23" s="66"/>
      <c r="CP23" s="66"/>
      <c r="CQ23" s="66"/>
      <c r="CR23" s="66"/>
      <c r="CS23" s="66"/>
      <c r="CT23" s="66"/>
      <c r="CU23" s="66"/>
      <c r="CV23" s="66"/>
      <c r="CW23" s="66"/>
      <c r="CX23" s="66"/>
      <c r="CY23" s="66"/>
      <c r="CZ23" s="66"/>
      <c r="DA23" s="66"/>
      <c r="DB23" s="66"/>
    </row>
    <row r="24" spans="1:106" x14ac:dyDescent="0.2">
      <c r="A24" s="66"/>
      <c r="B24" s="76" t="s">
        <v>143</v>
      </c>
      <c r="C24" s="77">
        <v>0</v>
      </c>
      <c r="D24" s="77">
        <v>0</v>
      </c>
      <c r="E24" s="77">
        <v>0</v>
      </c>
      <c r="F24" s="77">
        <v>0</v>
      </c>
      <c r="G24" s="77">
        <v>0</v>
      </c>
      <c r="H24" s="77">
        <v>0</v>
      </c>
      <c r="I24" s="77">
        <v>0</v>
      </c>
      <c r="J24" s="77">
        <v>0</v>
      </c>
      <c r="K24" s="77">
        <v>0</v>
      </c>
      <c r="L24" s="77">
        <v>0</v>
      </c>
      <c r="M24" s="77">
        <v>0</v>
      </c>
      <c r="N24" s="77">
        <v>0</v>
      </c>
      <c r="O24" s="77">
        <f t="shared" si="9"/>
        <v>0</v>
      </c>
      <c r="BU24" s="66"/>
      <c r="BV24" s="66"/>
      <c r="BW24" s="66"/>
      <c r="BX24" s="66"/>
      <c r="BY24" s="66"/>
      <c r="BZ24" s="66"/>
      <c r="CA24" s="66"/>
      <c r="CB24" s="66"/>
      <c r="CC24" s="66"/>
      <c r="CD24" s="66"/>
      <c r="CE24" s="66"/>
      <c r="CF24" s="66"/>
      <c r="CG24" s="66"/>
      <c r="CH24" s="66"/>
      <c r="CI24" s="66"/>
      <c r="CJ24" s="66"/>
      <c r="CK24" s="66"/>
      <c r="CL24" s="66"/>
      <c r="CM24" s="66"/>
      <c r="CN24" s="66"/>
      <c r="CO24" s="66"/>
      <c r="CP24" s="66"/>
      <c r="CQ24" s="66"/>
      <c r="CR24" s="66"/>
      <c r="CS24" s="66"/>
      <c r="CT24" s="66"/>
      <c r="CU24" s="66"/>
      <c r="CV24" s="66"/>
      <c r="CW24" s="66"/>
      <c r="CX24" s="66"/>
      <c r="CY24" s="66"/>
      <c r="CZ24" s="66"/>
      <c r="DA24" s="66"/>
      <c r="DB24" s="66"/>
    </row>
    <row r="25" spans="1:106" x14ac:dyDescent="0.2">
      <c r="A25" s="66"/>
      <c r="B25" s="76" t="s">
        <v>4</v>
      </c>
      <c r="C25" s="77">
        <v>0</v>
      </c>
      <c r="D25" s="77">
        <v>0</v>
      </c>
      <c r="E25" s="77">
        <v>0</v>
      </c>
      <c r="F25" s="77">
        <v>0</v>
      </c>
      <c r="G25" s="77">
        <v>0</v>
      </c>
      <c r="H25" s="77">
        <v>0</v>
      </c>
      <c r="I25" s="77">
        <v>0</v>
      </c>
      <c r="J25" s="77">
        <v>0</v>
      </c>
      <c r="K25" s="77">
        <v>0</v>
      </c>
      <c r="L25" s="77">
        <v>0</v>
      </c>
      <c r="M25" s="77">
        <v>0</v>
      </c>
      <c r="N25" s="77">
        <v>0</v>
      </c>
      <c r="O25" s="77">
        <f t="shared" si="9"/>
        <v>0</v>
      </c>
      <c r="BU25" s="66"/>
      <c r="BV25" s="66"/>
      <c r="BW25" s="66"/>
      <c r="BX25" s="66"/>
      <c r="BY25" s="66"/>
      <c r="BZ25" s="66"/>
      <c r="CA25" s="66"/>
      <c r="CB25" s="66"/>
      <c r="CC25" s="66"/>
      <c r="CD25" s="66"/>
      <c r="CE25" s="66"/>
      <c r="CF25" s="66"/>
      <c r="CG25" s="66"/>
      <c r="CH25" s="66"/>
      <c r="CI25" s="66"/>
      <c r="CJ25" s="66"/>
      <c r="CK25" s="66"/>
      <c r="CL25" s="66"/>
      <c r="CM25" s="66"/>
      <c r="CN25" s="66"/>
      <c r="CO25" s="66"/>
      <c r="CP25" s="66"/>
      <c r="CQ25" s="66"/>
      <c r="CR25" s="66"/>
      <c r="CS25" s="66"/>
      <c r="CT25" s="66"/>
      <c r="CU25" s="66"/>
      <c r="CV25" s="66"/>
      <c r="CW25" s="66"/>
      <c r="CX25" s="66"/>
      <c r="CY25" s="66"/>
      <c r="CZ25" s="66"/>
      <c r="DA25" s="66"/>
      <c r="DB25" s="66"/>
    </row>
    <row r="26" spans="1:106" x14ac:dyDescent="0.2">
      <c r="A26" s="66"/>
      <c r="B26" s="220" t="s">
        <v>5</v>
      </c>
      <c r="C26" s="77">
        <v>0</v>
      </c>
      <c r="D26" s="77">
        <v>0</v>
      </c>
      <c r="E26" s="77">
        <v>0</v>
      </c>
      <c r="F26" s="77">
        <v>0</v>
      </c>
      <c r="G26" s="77">
        <v>0</v>
      </c>
      <c r="H26" s="77">
        <v>0</v>
      </c>
      <c r="I26" s="77">
        <v>0</v>
      </c>
      <c r="J26" s="77">
        <v>0</v>
      </c>
      <c r="K26" s="77">
        <v>0</v>
      </c>
      <c r="L26" s="77">
        <v>0</v>
      </c>
      <c r="M26" s="77">
        <v>0</v>
      </c>
      <c r="N26" s="77">
        <v>0</v>
      </c>
      <c r="O26" s="77">
        <f t="shared" si="9"/>
        <v>0</v>
      </c>
      <c r="BU26" s="66"/>
      <c r="BV26" s="66"/>
      <c r="BW26" s="66"/>
      <c r="BX26" s="66"/>
      <c r="BY26" s="66"/>
      <c r="BZ26" s="66"/>
      <c r="CA26" s="66"/>
      <c r="CB26" s="66"/>
      <c r="CC26" s="66"/>
      <c r="CD26" s="66"/>
      <c r="CE26" s="66"/>
      <c r="CF26" s="66"/>
      <c r="CG26" s="66"/>
      <c r="CH26" s="66"/>
      <c r="CI26" s="66"/>
      <c r="CJ26" s="66"/>
      <c r="CK26" s="66"/>
      <c r="CL26" s="66"/>
      <c r="CM26" s="66"/>
      <c r="CN26" s="66"/>
      <c r="CO26" s="66"/>
      <c r="CP26" s="66"/>
      <c r="CQ26" s="66"/>
      <c r="CR26" s="66"/>
      <c r="CS26" s="66"/>
      <c r="CT26" s="66"/>
      <c r="CU26" s="66"/>
      <c r="CV26" s="66"/>
      <c r="CW26" s="66"/>
      <c r="CX26" s="66"/>
      <c r="CY26" s="66"/>
      <c r="CZ26" s="66"/>
      <c r="DA26" s="66"/>
      <c r="DB26" s="66"/>
    </row>
    <row r="27" spans="1:106" x14ac:dyDescent="0.2">
      <c r="A27" s="66"/>
      <c r="B27" s="78" t="s">
        <v>34</v>
      </c>
      <c r="C27" s="77">
        <v>0</v>
      </c>
      <c r="D27" s="77">
        <v>0</v>
      </c>
      <c r="E27" s="77">
        <v>0</v>
      </c>
      <c r="F27" s="77">
        <v>0</v>
      </c>
      <c r="G27" s="77">
        <v>0</v>
      </c>
      <c r="H27" s="77">
        <v>0</v>
      </c>
      <c r="I27" s="77">
        <v>0</v>
      </c>
      <c r="J27" s="77">
        <v>0</v>
      </c>
      <c r="K27" s="77">
        <v>0</v>
      </c>
      <c r="L27" s="77">
        <v>0</v>
      </c>
      <c r="M27" s="77">
        <v>0</v>
      </c>
      <c r="N27" s="77">
        <v>0</v>
      </c>
      <c r="O27" s="77">
        <f t="shared" si="9"/>
        <v>0</v>
      </c>
      <c r="BU27" s="66"/>
      <c r="BV27" s="66"/>
      <c r="BW27" s="66"/>
      <c r="BX27" s="66"/>
      <c r="BY27" s="66"/>
      <c r="BZ27" s="66"/>
      <c r="CA27" s="66"/>
      <c r="CB27" s="66"/>
      <c r="CC27" s="66"/>
      <c r="CD27" s="66"/>
      <c r="CE27" s="66"/>
      <c r="CF27" s="66"/>
      <c r="CG27" s="66"/>
      <c r="CH27" s="66"/>
      <c r="CI27" s="66"/>
      <c r="CJ27" s="66"/>
      <c r="CK27" s="66"/>
      <c r="CL27" s="66"/>
      <c r="CM27" s="66"/>
      <c r="CN27" s="66"/>
      <c r="CO27" s="66"/>
      <c r="CP27" s="66"/>
      <c r="CQ27" s="66"/>
      <c r="CR27" s="66"/>
      <c r="CS27" s="66"/>
      <c r="CT27" s="66"/>
      <c r="CU27" s="66"/>
      <c r="CV27" s="66"/>
      <c r="CW27" s="66"/>
      <c r="CX27" s="66"/>
      <c r="CY27" s="66"/>
      <c r="CZ27" s="66"/>
      <c r="DA27" s="66"/>
      <c r="DB27" s="66"/>
    </row>
    <row r="28" spans="1:106" x14ac:dyDescent="0.2">
      <c r="A28" s="66"/>
      <c r="B28" s="76" t="s">
        <v>144</v>
      </c>
      <c r="C28" s="77">
        <v>0</v>
      </c>
      <c r="D28" s="77">
        <v>0</v>
      </c>
      <c r="E28" s="77">
        <v>0</v>
      </c>
      <c r="F28" s="77">
        <v>0</v>
      </c>
      <c r="G28" s="77">
        <v>0</v>
      </c>
      <c r="H28" s="77">
        <v>0</v>
      </c>
      <c r="I28" s="77">
        <v>0</v>
      </c>
      <c r="J28" s="77">
        <v>0</v>
      </c>
      <c r="K28" s="77">
        <v>0</v>
      </c>
      <c r="L28" s="77">
        <v>0</v>
      </c>
      <c r="M28" s="77">
        <v>0</v>
      </c>
      <c r="N28" s="77">
        <v>0</v>
      </c>
      <c r="O28" s="77">
        <f t="shared" si="9"/>
        <v>0</v>
      </c>
      <c r="BU28" s="66"/>
      <c r="BV28" s="66"/>
      <c r="BW28" s="66"/>
      <c r="BX28" s="66"/>
      <c r="BY28" s="66"/>
      <c r="BZ28" s="66"/>
      <c r="CA28" s="66"/>
      <c r="CB28" s="66"/>
      <c r="CC28" s="66"/>
      <c r="CD28" s="66"/>
      <c r="CE28" s="66"/>
      <c r="CF28" s="66"/>
      <c r="CG28" s="66"/>
      <c r="CH28" s="66"/>
      <c r="CI28" s="66"/>
      <c r="CJ28" s="66"/>
      <c r="CK28" s="66"/>
      <c r="CL28" s="66"/>
      <c r="CM28" s="66"/>
      <c r="CN28" s="66"/>
      <c r="CO28" s="66"/>
      <c r="CP28" s="66"/>
      <c r="CQ28" s="66"/>
      <c r="CR28" s="66"/>
      <c r="CS28" s="66"/>
      <c r="CT28" s="66"/>
      <c r="CU28" s="66"/>
      <c r="CV28" s="66"/>
      <c r="CW28" s="66"/>
      <c r="CX28" s="66"/>
      <c r="CY28" s="66"/>
      <c r="CZ28" s="66"/>
      <c r="DA28" s="66"/>
      <c r="DB28" s="66"/>
    </row>
    <row r="29" spans="1:106" x14ac:dyDescent="0.2">
      <c r="A29" s="66"/>
      <c r="B29" s="76" t="s">
        <v>36</v>
      </c>
      <c r="C29" s="77">
        <v>0</v>
      </c>
      <c r="D29" s="77">
        <v>0</v>
      </c>
      <c r="E29" s="77">
        <v>0</v>
      </c>
      <c r="F29" s="77">
        <v>0</v>
      </c>
      <c r="G29" s="77">
        <v>0</v>
      </c>
      <c r="H29" s="77">
        <v>0</v>
      </c>
      <c r="I29" s="77">
        <v>0</v>
      </c>
      <c r="J29" s="77">
        <v>0</v>
      </c>
      <c r="K29" s="77">
        <v>0</v>
      </c>
      <c r="L29" s="77">
        <v>0</v>
      </c>
      <c r="M29" s="77">
        <v>0</v>
      </c>
      <c r="N29" s="77">
        <v>0</v>
      </c>
      <c r="O29" s="77">
        <f t="shared" si="9"/>
        <v>0</v>
      </c>
      <c r="BU29" s="66"/>
      <c r="BV29" s="66"/>
      <c r="BW29" s="66"/>
      <c r="BX29" s="66"/>
      <c r="BY29" s="66"/>
      <c r="BZ29" s="66"/>
      <c r="CA29" s="66"/>
      <c r="CB29" s="66"/>
      <c r="CC29" s="66"/>
      <c r="CD29" s="66"/>
      <c r="CE29" s="66"/>
      <c r="CF29" s="66"/>
      <c r="CG29" s="66"/>
      <c r="CH29" s="66"/>
      <c r="CI29" s="66"/>
      <c r="CJ29" s="66"/>
      <c r="CK29" s="66"/>
      <c r="CL29" s="66"/>
      <c r="CM29" s="66"/>
      <c r="CN29" s="66"/>
      <c r="CO29" s="66"/>
      <c r="CP29" s="66"/>
      <c r="CQ29" s="66"/>
      <c r="CR29" s="66"/>
      <c r="CS29" s="66"/>
      <c r="CT29" s="66"/>
      <c r="CU29" s="66"/>
      <c r="CV29" s="66"/>
      <c r="CW29" s="66"/>
      <c r="CX29" s="66"/>
      <c r="CY29" s="66"/>
      <c r="CZ29" s="66"/>
      <c r="DA29" s="66"/>
      <c r="DB29" s="66"/>
    </row>
    <row r="30" spans="1:106" x14ac:dyDescent="0.2">
      <c r="A30" s="66"/>
      <c r="B30" s="76" t="s">
        <v>37</v>
      </c>
      <c r="C30" s="77">
        <v>0</v>
      </c>
      <c r="D30" s="77">
        <v>0</v>
      </c>
      <c r="E30" s="77">
        <v>0</v>
      </c>
      <c r="F30" s="77">
        <v>0</v>
      </c>
      <c r="G30" s="77">
        <v>0</v>
      </c>
      <c r="H30" s="77">
        <v>0</v>
      </c>
      <c r="I30" s="77">
        <v>0</v>
      </c>
      <c r="J30" s="77">
        <v>0</v>
      </c>
      <c r="K30" s="77">
        <v>0</v>
      </c>
      <c r="L30" s="77">
        <v>0</v>
      </c>
      <c r="M30" s="77">
        <v>0</v>
      </c>
      <c r="N30" s="77">
        <v>0</v>
      </c>
      <c r="O30" s="77">
        <f t="shared" si="9"/>
        <v>0</v>
      </c>
      <c r="BU30" s="66"/>
      <c r="BV30" s="66"/>
      <c r="BW30" s="66"/>
      <c r="BX30" s="66"/>
      <c r="BY30" s="66"/>
      <c r="BZ30" s="66"/>
      <c r="CA30" s="66"/>
      <c r="CB30" s="66"/>
      <c r="CC30" s="66"/>
      <c r="CD30" s="66"/>
      <c r="CE30" s="66"/>
      <c r="CF30" s="66"/>
      <c r="CG30" s="66"/>
      <c r="CH30" s="66"/>
      <c r="CI30" s="66"/>
      <c r="CJ30" s="66"/>
      <c r="CK30" s="66"/>
      <c r="CL30" s="66"/>
      <c r="CM30" s="66"/>
      <c r="CN30" s="66"/>
      <c r="CO30" s="66"/>
      <c r="CP30" s="66"/>
      <c r="CQ30" s="66"/>
      <c r="CR30" s="66"/>
      <c r="CS30" s="66"/>
      <c r="CT30" s="66"/>
      <c r="CU30" s="66"/>
      <c r="CV30" s="66"/>
      <c r="CW30" s="66"/>
      <c r="CX30" s="66"/>
      <c r="CY30" s="66"/>
      <c r="CZ30" s="66"/>
      <c r="DA30" s="66"/>
      <c r="DB30" s="66"/>
    </row>
    <row r="31" spans="1:106" x14ac:dyDescent="0.2">
      <c r="A31" s="66"/>
      <c r="B31" s="76" t="s">
        <v>38</v>
      </c>
      <c r="C31" s="77">
        <v>0</v>
      </c>
      <c r="D31" s="77">
        <v>0</v>
      </c>
      <c r="E31" s="77">
        <v>0</v>
      </c>
      <c r="F31" s="77">
        <v>0</v>
      </c>
      <c r="G31" s="77">
        <v>0</v>
      </c>
      <c r="H31" s="77">
        <v>0</v>
      </c>
      <c r="I31" s="77">
        <v>0</v>
      </c>
      <c r="J31" s="77">
        <v>0</v>
      </c>
      <c r="K31" s="77">
        <v>0</v>
      </c>
      <c r="L31" s="77">
        <v>0</v>
      </c>
      <c r="M31" s="77">
        <v>0</v>
      </c>
      <c r="N31" s="77">
        <v>0</v>
      </c>
      <c r="O31" s="77">
        <f t="shared" si="9"/>
        <v>0</v>
      </c>
      <c r="BU31" s="66"/>
      <c r="BV31" s="66"/>
      <c r="BW31" s="66"/>
      <c r="BX31" s="66"/>
      <c r="BY31" s="66"/>
      <c r="BZ31" s="66"/>
      <c r="CA31" s="66"/>
      <c r="CB31" s="66"/>
      <c r="CC31" s="66"/>
      <c r="CD31" s="66"/>
      <c r="CE31" s="66"/>
      <c r="CF31" s="66"/>
      <c r="CG31" s="66"/>
      <c r="CH31" s="66"/>
      <c r="CI31" s="66"/>
      <c r="CJ31" s="66"/>
      <c r="CK31" s="66"/>
      <c r="CL31" s="66"/>
      <c r="CM31" s="66"/>
      <c r="CN31" s="66"/>
      <c r="CO31" s="66"/>
      <c r="CP31" s="66"/>
      <c r="CQ31" s="66"/>
      <c r="CR31" s="66"/>
      <c r="CS31" s="66"/>
      <c r="CT31" s="66"/>
      <c r="CU31" s="66"/>
      <c r="CV31" s="66"/>
      <c r="CW31" s="66"/>
      <c r="CX31" s="66"/>
      <c r="CY31" s="66"/>
      <c r="CZ31" s="66"/>
      <c r="DA31" s="66"/>
      <c r="DB31" s="66"/>
    </row>
    <row r="32" spans="1:106" x14ac:dyDescent="0.2">
      <c r="A32" s="66"/>
      <c r="B32" s="76" t="s">
        <v>39</v>
      </c>
      <c r="C32" s="77">
        <v>0</v>
      </c>
      <c r="D32" s="77">
        <v>0</v>
      </c>
      <c r="E32" s="77">
        <v>0</v>
      </c>
      <c r="F32" s="77">
        <v>0</v>
      </c>
      <c r="G32" s="77">
        <v>0</v>
      </c>
      <c r="H32" s="77">
        <v>0</v>
      </c>
      <c r="I32" s="77">
        <v>0</v>
      </c>
      <c r="J32" s="77">
        <v>0</v>
      </c>
      <c r="K32" s="77">
        <v>0</v>
      </c>
      <c r="L32" s="77">
        <v>0</v>
      </c>
      <c r="M32" s="77">
        <v>0</v>
      </c>
      <c r="N32" s="77">
        <v>0</v>
      </c>
      <c r="O32" s="77">
        <f t="shared" si="9"/>
        <v>0</v>
      </c>
      <c r="BU32" s="66"/>
      <c r="BV32" s="66"/>
      <c r="BW32" s="66"/>
      <c r="BX32" s="66"/>
      <c r="BY32" s="66"/>
      <c r="BZ32" s="66"/>
      <c r="CA32" s="66"/>
      <c r="CB32" s="66"/>
      <c r="CC32" s="66"/>
      <c r="CD32" s="66"/>
      <c r="CE32" s="66"/>
      <c r="CF32" s="66"/>
      <c r="CG32" s="66"/>
      <c r="CH32" s="66"/>
      <c r="CI32" s="66"/>
      <c r="CJ32" s="66"/>
      <c r="CK32" s="66"/>
      <c r="CL32" s="66"/>
      <c r="CM32" s="66"/>
      <c r="CN32" s="66"/>
      <c r="CO32" s="66"/>
      <c r="CP32" s="66"/>
      <c r="CQ32" s="66"/>
      <c r="CR32" s="66"/>
      <c r="CS32" s="66"/>
      <c r="CT32" s="66"/>
      <c r="CU32" s="66"/>
      <c r="CV32" s="66"/>
      <c r="CW32" s="66"/>
      <c r="CX32" s="66"/>
      <c r="CY32" s="66"/>
      <c r="CZ32" s="66"/>
      <c r="DA32" s="66"/>
      <c r="DB32" s="66"/>
    </row>
    <row r="33" spans="1:106" x14ac:dyDescent="0.2">
      <c r="A33" s="66"/>
      <c r="B33" s="76" t="s">
        <v>40</v>
      </c>
      <c r="C33" s="77">
        <v>0</v>
      </c>
      <c r="D33" s="77">
        <v>0</v>
      </c>
      <c r="E33" s="77">
        <v>0</v>
      </c>
      <c r="F33" s="77">
        <v>0</v>
      </c>
      <c r="G33" s="77">
        <v>0</v>
      </c>
      <c r="H33" s="77">
        <v>0</v>
      </c>
      <c r="I33" s="77">
        <v>0</v>
      </c>
      <c r="J33" s="77">
        <v>0</v>
      </c>
      <c r="K33" s="77">
        <v>0</v>
      </c>
      <c r="L33" s="77">
        <v>0</v>
      </c>
      <c r="M33" s="77">
        <v>0</v>
      </c>
      <c r="N33" s="77">
        <v>0</v>
      </c>
      <c r="O33" s="77">
        <f t="shared" si="9"/>
        <v>0</v>
      </c>
      <c r="BU33" s="66"/>
      <c r="BV33" s="66"/>
      <c r="BW33" s="66"/>
      <c r="BX33" s="66"/>
      <c r="BY33" s="66"/>
      <c r="BZ33" s="66"/>
      <c r="CA33" s="66"/>
      <c r="CB33" s="66"/>
      <c r="CC33" s="66"/>
      <c r="CD33" s="66"/>
      <c r="CE33" s="66"/>
      <c r="CF33" s="66"/>
      <c r="CG33" s="66"/>
      <c r="CH33" s="66"/>
      <c r="CI33" s="66"/>
      <c r="CJ33" s="66"/>
      <c r="CK33" s="66"/>
      <c r="CL33" s="66"/>
      <c r="CM33" s="66"/>
      <c r="CN33" s="66"/>
      <c r="CO33" s="66"/>
      <c r="CP33" s="66"/>
      <c r="CQ33" s="66"/>
      <c r="CR33" s="66"/>
      <c r="CS33" s="66"/>
      <c r="CT33" s="66"/>
      <c r="CU33" s="66"/>
      <c r="CV33" s="66"/>
      <c r="CW33" s="66"/>
      <c r="CX33" s="66"/>
      <c r="CY33" s="66"/>
      <c r="CZ33" s="66"/>
      <c r="DA33" s="66"/>
      <c r="DB33" s="66"/>
    </row>
    <row r="34" spans="1:106" x14ac:dyDescent="0.2">
      <c r="A34" s="66"/>
      <c r="B34" s="76" t="s">
        <v>41</v>
      </c>
      <c r="C34" s="77">
        <v>0</v>
      </c>
      <c r="D34" s="77">
        <v>0</v>
      </c>
      <c r="E34" s="77">
        <v>0</v>
      </c>
      <c r="F34" s="77">
        <v>0</v>
      </c>
      <c r="G34" s="77">
        <v>0</v>
      </c>
      <c r="H34" s="77">
        <v>0</v>
      </c>
      <c r="I34" s="77">
        <v>0</v>
      </c>
      <c r="J34" s="77">
        <v>0</v>
      </c>
      <c r="K34" s="77">
        <v>0</v>
      </c>
      <c r="L34" s="77">
        <v>0</v>
      </c>
      <c r="M34" s="77">
        <v>0</v>
      </c>
      <c r="N34" s="77">
        <v>0</v>
      </c>
      <c r="O34" s="77">
        <f t="shared" si="9"/>
        <v>0</v>
      </c>
      <c r="BU34" s="66"/>
      <c r="BV34" s="66"/>
      <c r="BW34" s="66"/>
      <c r="BX34" s="66"/>
      <c r="BY34" s="66"/>
      <c r="BZ34" s="66"/>
      <c r="CA34" s="66"/>
      <c r="CB34" s="66"/>
      <c r="CC34" s="66"/>
      <c r="CD34" s="66"/>
      <c r="CE34" s="66"/>
      <c r="CF34" s="66"/>
      <c r="CG34" s="66"/>
      <c r="CH34" s="66"/>
      <c r="CI34" s="66"/>
      <c r="CJ34" s="66"/>
      <c r="CK34" s="66"/>
      <c r="CL34" s="66"/>
      <c r="CM34" s="66"/>
      <c r="CN34" s="66"/>
      <c r="CO34" s="66"/>
      <c r="CP34" s="66"/>
      <c r="CQ34" s="66"/>
      <c r="CR34" s="66"/>
      <c r="CS34" s="66"/>
      <c r="CT34" s="66"/>
      <c r="CU34" s="66"/>
      <c r="CV34" s="66"/>
      <c r="CW34" s="66"/>
      <c r="CX34" s="66"/>
      <c r="CY34" s="66"/>
      <c r="CZ34" s="66"/>
      <c r="DA34" s="66"/>
      <c r="DB34" s="66"/>
    </row>
    <row r="35" spans="1:106" x14ac:dyDescent="0.2">
      <c r="B35" s="76" t="s">
        <v>145</v>
      </c>
      <c r="C35" s="77">
        <v>0</v>
      </c>
      <c r="D35" s="77">
        <v>0</v>
      </c>
      <c r="E35" s="77">
        <v>0</v>
      </c>
      <c r="F35" s="77">
        <v>0</v>
      </c>
      <c r="G35" s="77">
        <v>0</v>
      </c>
      <c r="H35" s="77">
        <v>0</v>
      </c>
      <c r="I35" s="77">
        <v>0</v>
      </c>
      <c r="J35" s="77">
        <v>0</v>
      </c>
      <c r="K35" s="77">
        <v>0</v>
      </c>
      <c r="L35" s="77">
        <v>0</v>
      </c>
      <c r="M35" s="77">
        <v>0</v>
      </c>
      <c r="N35" s="77">
        <v>0</v>
      </c>
      <c r="O35" s="77">
        <f t="shared" si="9"/>
        <v>0</v>
      </c>
      <c r="BU35" s="66"/>
      <c r="BV35" s="66"/>
      <c r="BW35" s="66"/>
      <c r="BX35" s="66"/>
      <c r="BY35" s="66"/>
      <c r="BZ35" s="66"/>
      <c r="CA35" s="66"/>
      <c r="CB35" s="66"/>
      <c r="CC35" s="66"/>
      <c r="CD35" s="66"/>
      <c r="CE35" s="66"/>
      <c r="CF35" s="66"/>
      <c r="CG35" s="66"/>
      <c r="CH35" s="66"/>
      <c r="CI35" s="66"/>
      <c r="CJ35" s="66"/>
      <c r="CK35" s="66"/>
      <c r="CL35" s="66"/>
      <c r="CM35" s="66"/>
      <c r="CN35" s="66"/>
      <c r="CO35" s="66"/>
      <c r="CP35" s="66"/>
      <c r="CQ35" s="66"/>
      <c r="CR35" s="66"/>
      <c r="CS35" s="66"/>
      <c r="CT35" s="66"/>
      <c r="CU35" s="66"/>
      <c r="CV35" s="66"/>
      <c r="CW35" s="66"/>
      <c r="CX35" s="66"/>
      <c r="CY35" s="66"/>
      <c r="CZ35" s="66"/>
      <c r="DA35" s="66"/>
      <c r="DB35" s="66"/>
    </row>
    <row r="36" spans="1:106" x14ac:dyDescent="0.2">
      <c r="B36" s="76" t="s">
        <v>43</v>
      </c>
      <c r="C36" s="77">
        <v>0</v>
      </c>
      <c r="D36" s="77">
        <v>0</v>
      </c>
      <c r="E36" s="77">
        <v>0</v>
      </c>
      <c r="F36" s="77">
        <v>0</v>
      </c>
      <c r="G36" s="77">
        <v>0</v>
      </c>
      <c r="H36" s="77">
        <v>0</v>
      </c>
      <c r="I36" s="77">
        <v>0</v>
      </c>
      <c r="J36" s="77">
        <v>0</v>
      </c>
      <c r="K36" s="77">
        <v>0</v>
      </c>
      <c r="L36" s="77">
        <v>0</v>
      </c>
      <c r="M36" s="77">
        <v>0</v>
      </c>
      <c r="N36" s="77">
        <v>0</v>
      </c>
      <c r="O36" s="77">
        <f t="shared" si="9"/>
        <v>0</v>
      </c>
      <c r="BU36" s="66"/>
      <c r="BV36" s="66"/>
      <c r="BW36" s="66"/>
      <c r="BX36" s="66"/>
      <c r="BY36" s="66"/>
      <c r="BZ36" s="66"/>
      <c r="CA36" s="66"/>
      <c r="CB36" s="66"/>
      <c r="CC36" s="66"/>
      <c r="CD36" s="66"/>
      <c r="CE36" s="66"/>
      <c r="CF36" s="66"/>
      <c r="CG36" s="66"/>
      <c r="CH36" s="66"/>
      <c r="CI36" s="66"/>
      <c r="CJ36" s="66"/>
      <c r="CK36" s="66"/>
      <c r="CL36" s="66"/>
      <c r="CM36" s="66"/>
      <c r="CN36" s="66"/>
      <c r="CO36" s="66"/>
      <c r="CP36" s="66"/>
      <c r="CQ36" s="66"/>
      <c r="CR36" s="66"/>
      <c r="CS36" s="66"/>
      <c r="CT36" s="66"/>
      <c r="CU36" s="66"/>
      <c r="CV36" s="66"/>
      <c r="CW36" s="66"/>
      <c r="CX36" s="66"/>
      <c r="CY36" s="66"/>
      <c r="CZ36" s="66"/>
      <c r="DA36" s="66"/>
      <c r="DB36" s="66"/>
    </row>
    <row r="37" spans="1:106" x14ac:dyDescent="0.2">
      <c r="B37" s="76" t="s">
        <v>7</v>
      </c>
      <c r="C37" s="77">
        <v>0</v>
      </c>
      <c r="D37" s="77">
        <v>0</v>
      </c>
      <c r="E37" s="77">
        <v>0</v>
      </c>
      <c r="F37" s="77">
        <v>0</v>
      </c>
      <c r="G37" s="77">
        <v>0</v>
      </c>
      <c r="H37" s="77">
        <v>0</v>
      </c>
      <c r="I37" s="77">
        <v>0</v>
      </c>
      <c r="J37" s="77">
        <v>0</v>
      </c>
      <c r="K37" s="77">
        <v>0</v>
      </c>
      <c r="L37" s="77">
        <v>0</v>
      </c>
      <c r="M37" s="77">
        <v>0</v>
      </c>
      <c r="N37" s="77">
        <v>0</v>
      </c>
      <c r="O37" s="77">
        <f t="shared" si="9"/>
        <v>0</v>
      </c>
      <c r="BU37" s="66"/>
      <c r="BV37" s="66"/>
      <c r="BW37" s="66"/>
      <c r="BX37" s="66"/>
      <c r="BY37" s="66"/>
      <c r="BZ37" s="66"/>
      <c r="CA37" s="66"/>
      <c r="CB37" s="66"/>
      <c r="CC37" s="66"/>
      <c r="CD37" s="66"/>
      <c r="CE37" s="66"/>
      <c r="CF37" s="66"/>
      <c r="CG37" s="66"/>
      <c r="CH37" s="66"/>
      <c r="CI37" s="66"/>
      <c r="CJ37" s="66"/>
      <c r="CK37" s="66"/>
      <c r="CL37" s="66"/>
      <c r="CM37" s="66"/>
      <c r="CN37" s="66"/>
      <c r="CO37" s="66"/>
      <c r="CP37" s="66"/>
      <c r="CQ37" s="66"/>
      <c r="CR37" s="66"/>
      <c r="CS37" s="66"/>
      <c r="CT37" s="66"/>
      <c r="CU37" s="66"/>
      <c r="CV37" s="66"/>
      <c r="CW37" s="66"/>
      <c r="CX37" s="66"/>
      <c r="CY37" s="66"/>
      <c r="CZ37" s="66"/>
      <c r="DA37" s="66"/>
      <c r="DB37" s="66"/>
    </row>
    <row r="38" spans="1:106" ht="13.5" thickBot="1" x14ac:dyDescent="0.25">
      <c r="B38" s="181" t="s">
        <v>6</v>
      </c>
      <c r="C38" s="80">
        <v>0</v>
      </c>
      <c r="D38" s="80">
        <v>0</v>
      </c>
      <c r="E38" s="80">
        <v>0</v>
      </c>
      <c r="F38" s="80">
        <v>0</v>
      </c>
      <c r="G38" s="80">
        <v>0</v>
      </c>
      <c r="H38" s="80">
        <v>0</v>
      </c>
      <c r="I38" s="80">
        <v>0</v>
      </c>
      <c r="J38" s="80">
        <v>0</v>
      </c>
      <c r="K38" s="80">
        <v>0</v>
      </c>
      <c r="L38" s="80">
        <v>0</v>
      </c>
      <c r="M38" s="80">
        <v>0</v>
      </c>
      <c r="N38" s="80">
        <v>0</v>
      </c>
      <c r="O38" s="80">
        <f t="shared" si="9"/>
        <v>0</v>
      </c>
      <c r="BT38" s="66"/>
      <c r="BU38" s="66"/>
      <c r="BV38" s="66"/>
      <c r="BW38" s="66"/>
      <c r="BX38" s="66"/>
      <c r="BY38" s="66"/>
      <c r="BZ38" s="66"/>
      <c r="CA38" s="66"/>
      <c r="CB38" s="66"/>
      <c r="CC38" s="66"/>
      <c r="CD38" s="66"/>
      <c r="CE38" s="66"/>
      <c r="CF38" s="66"/>
      <c r="CG38" s="66"/>
      <c r="CH38" s="66"/>
      <c r="CI38" s="66"/>
      <c r="CJ38" s="66"/>
      <c r="CK38" s="66"/>
      <c r="CL38" s="66"/>
      <c r="CM38" s="66"/>
      <c r="CN38" s="66"/>
      <c r="CO38" s="66"/>
      <c r="CP38" s="66"/>
      <c r="CQ38" s="66"/>
      <c r="CR38" s="66"/>
      <c r="CS38" s="66"/>
      <c r="CT38" s="66"/>
      <c r="CU38" s="66"/>
      <c r="CV38" s="66"/>
      <c r="CW38" s="66"/>
      <c r="CX38" s="66"/>
      <c r="CY38" s="66"/>
      <c r="CZ38" s="66"/>
      <c r="DA38" s="66"/>
      <c r="DB38" s="66"/>
    </row>
    <row r="39" spans="1:106" ht="14.25" thickTop="1" thickBot="1" x14ac:dyDescent="0.25">
      <c r="B39" s="102" t="s">
        <v>146</v>
      </c>
      <c r="C39" s="95">
        <f t="shared" ref="C39:N39" si="10">IF(COUNT(C18:C38),SUM(C18:C38),"")</f>
        <v>0</v>
      </c>
      <c r="D39" s="95">
        <f t="shared" si="10"/>
        <v>0</v>
      </c>
      <c r="E39" s="95">
        <f t="shared" si="10"/>
        <v>0</v>
      </c>
      <c r="F39" s="95">
        <f t="shared" si="10"/>
        <v>0</v>
      </c>
      <c r="G39" s="95">
        <f t="shared" si="10"/>
        <v>0</v>
      </c>
      <c r="H39" s="95">
        <f t="shared" si="10"/>
        <v>0</v>
      </c>
      <c r="I39" s="95">
        <f t="shared" si="10"/>
        <v>0</v>
      </c>
      <c r="J39" s="95">
        <f t="shared" si="10"/>
        <v>0</v>
      </c>
      <c r="K39" s="95">
        <f t="shared" si="10"/>
        <v>0</v>
      </c>
      <c r="L39" s="95">
        <f t="shared" si="10"/>
        <v>0</v>
      </c>
      <c r="M39" s="95">
        <f t="shared" si="10"/>
        <v>0</v>
      </c>
      <c r="N39" s="95">
        <f t="shared" si="10"/>
        <v>0</v>
      </c>
      <c r="O39" s="86">
        <f>SUM(C39:N39)</f>
        <v>0</v>
      </c>
      <c r="BU39" s="66"/>
      <c r="BV39" s="66"/>
      <c r="BW39" s="66"/>
      <c r="BX39" s="66"/>
      <c r="BY39" s="66"/>
      <c r="BZ39" s="66"/>
      <c r="CA39" s="66"/>
      <c r="CB39" s="66"/>
      <c r="CC39" s="66"/>
      <c r="CD39" s="66"/>
      <c r="CE39" s="66"/>
      <c r="CF39" s="66"/>
      <c r="CG39" s="66"/>
      <c r="CH39" s="66"/>
      <c r="CI39" s="66"/>
      <c r="CJ39" s="66"/>
      <c r="CK39" s="66"/>
      <c r="CL39" s="66"/>
      <c r="CM39" s="66"/>
      <c r="CN39" s="66"/>
      <c r="CO39" s="66"/>
      <c r="CP39" s="66"/>
      <c r="CQ39" s="66"/>
      <c r="CR39" s="66"/>
      <c r="CS39" s="66"/>
      <c r="CT39" s="66"/>
      <c r="CU39" s="66"/>
      <c r="CV39" s="66"/>
      <c r="CW39" s="66"/>
      <c r="CX39" s="66"/>
      <c r="CY39" s="66"/>
      <c r="CZ39" s="66"/>
      <c r="DA39" s="66"/>
      <c r="DB39" s="66"/>
    </row>
    <row r="40" spans="1:106" ht="14.25" thickTop="1" thickBot="1" x14ac:dyDescent="0.25">
      <c r="B40" s="103" t="s">
        <v>147</v>
      </c>
      <c r="C40" s="97">
        <f t="shared" ref="C40:N40" si="11">SUM(C15-C39)</f>
        <v>63116</v>
      </c>
      <c r="D40" s="97">
        <f t="shared" si="11"/>
        <v>63116</v>
      </c>
      <c r="E40" s="98">
        <f t="shared" si="11"/>
        <v>63116</v>
      </c>
      <c r="F40" s="98">
        <f t="shared" si="11"/>
        <v>63116</v>
      </c>
      <c r="G40" s="98">
        <f t="shared" si="11"/>
        <v>63116</v>
      </c>
      <c r="H40" s="98">
        <f t="shared" si="11"/>
        <v>63116</v>
      </c>
      <c r="I40" s="98">
        <f t="shared" si="11"/>
        <v>63116</v>
      </c>
      <c r="J40" s="98">
        <f t="shared" si="11"/>
        <v>63116</v>
      </c>
      <c r="K40" s="98">
        <f t="shared" si="11"/>
        <v>63116</v>
      </c>
      <c r="L40" s="98">
        <f t="shared" si="11"/>
        <v>63116</v>
      </c>
      <c r="M40" s="98">
        <f t="shared" si="11"/>
        <v>63116</v>
      </c>
      <c r="N40" s="98">
        <f t="shared" si="11"/>
        <v>63116</v>
      </c>
      <c r="O40" s="87"/>
      <c r="BU40" s="66"/>
      <c r="BV40" s="66"/>
      <c r="BW40" s="66"/>
      <c r="BX40" s="66"/>
      <c r="BY40" s="66"/>
      <c r="BZ40" s="66"/>
      <c r="CA40" s="66"/>
      <c r="CB40" s="66"/>
      <c r="CC40" s="66"/>
      <c r="CD40" s="66"/>
      <c r="CE40" s="66"/>
      <c r="CF40" s="66"/>
      <c r="CG40" s="66"/>
      <c r="CH40" s="66"/>
      <c r="CI40" s="66"/>
      <c r="CJ40" s="66"/>
      <c r="CK40" s="66"/>
      <c r="CL40" s="66"/>
      <c r="CM40" s="66"/>
      <c r="CN40" s="66"/>
      <c r="CO40" s="66"/>
      <c r="CP40" s="66"/>
      <c r="CQ40" s="66"/>
      <c r="CR40" s="66"/>
      <c r="CS40" s="66"/>
      <c r="CT40" s="66"/>
      <c r="CU40" s="66"/>
      <c r="CV40" s="66"/>
      <c r="CW40" s="66"/>
      <c r="CX40" s="66"/>
      <c r="CY40" s="66"/>
      <c r="CZ40" s="66"/>
      <c r="DA40" s="66"/>
      <c r="DB40" s="66"/>
    </row>
    <row r="41" spans="1:106" s="60" customFormat="1" ht="6" customHeight="1" x14ac:dyDescent="0.2">
      <c r="B41" s="157"/>
      <c r="C41" s="158"/>
      <c r="D41" s="158"/>
      <c r="E41" s="159"/>
      <c r="F41" s="159"/>
      <c r="G41" s="159"/>
      <c r="H41" s="159"/>
      <c r="I41" s="159"/>
      <c r="J41" s="159"/>
      <c r="K41" s="159"/>
      <c r="L41" s="159"/>
      <c r="M41" s="159"/>
      <c r="N41" s="159"/>
      <c r="O41" s="156"/>
    </row>
    <row r="42" spans="1:106" s="60" customFormat="1" x14ac:dyDescent="0.2">
      <c r="B42" s="233" t="s">
        <v>148</v>
      </c>
      <c r="C42" s="233"/>
      <c r="D42" s="233"/>
      <c r="E42" s="233"/>
      <c r="F42" s="233"/>
      <c r="G42" s="233"/>
      <c r="H42" s="233"/>
      <c r="I42" s="233"/>
      <c r="J42" s="233"/>
      <c r="K42" s="233"/>
      <c r="L42" s="233"/>
      <c r="M42" s="233"/>
      <c r="N42" s="233"/>
      <c r="O42" s="233"/>
    </row>
    <row r="43" spans="1:106" x14ac:dyDescent="0.2">
      <c r="B43" s="160" t="s">
        <v>149</v>
      </c>
      <c r="C43" s="162">
        <v>0</v>
      </c>
      <c r="D43" s="162">
        <v>0</v>
      </c>
      <c r="E43" s="162">
        <v>0</v>
      </c>
      <c r="F43" s="162">
        <v>0</v>
      </c>
      <c r="G43" s="162">
        <v>0</v>
      </c>
      <c r="H43" s="162">
        <v>0</v>
      </c>
      <c r="I43" s="162">
        <v>0</v>
      </c>
      <c r="J43" s="162">
        <v>0</v>
      </c>
      <c r="K43" s="162">
        <v>0</v>
      </c>
      <c r="L43" s="162">
        <v>0</v>
      </c>
      <c r="M43" s="162">
        <v>0</v>
      </c>
      <c r="N43" s="162">
        <v>0</v>
      </c>
      <c r="O43" s="162">
        <f>SUM(C43:N43)</f>
        <v>0</v>
      </c>
    </row>
    <row r="44" spans="1:106" x14ac:dyDescent="0.2">
      <c r="B44" s="76" t="s">
        <v>150</v>
      </c>
      <c r="C44" s="83">
        <v>0</v>
      </c>
      <c r="D44" s="83">
        <v>0</v>
      </c>
      <c r="E44" s="83">
        <v>0</v>
      </c>
      <c r="F44" s="83">
        <v>0</v>
      </c>
      <c r="G44" s="83">
        <v>0</v>
      </c>
      <c r="H44" s="83">
        <v>0</v>
      </c>
      <c r="I44" s="83">
        <v>0</v>
      </c>
      <c r="J44" s="83">
        <v>0</v>
      </c>
      <c r="K44" s="83">
        <v>0</v>
      </c>
      <c r="L44" s="83">
        <v>0</v>
      </c>
      <c r="M44" s="83">
        <v>0</v>
      </c>
      <c r="N44" s="83">
        <v>0</v>
      </c>
      <c r="O44" s="83">
        <f t="shared" ref="O44:O48" si="12">SUM(C44:N44)</f>
        <v>0</v>
      </c>
    </row>
    <row r="45" spans="1:106" x14ac:dyDescent="0.2">
      <c r="B45" s="76" t="s">
        <v>151</v>
      </c>
      <c r="C45" s="83">
        <v>0</v>
      </c>
      <c r="D45" s="83">
        <v>0</v>
      </c>
      <c r="E45" s="83">
        <v>0</v>
      </c>
      <c r="F45" s="83">
        <v>0</v>
      </c>
      <c r="G45" s="83">
        <v>0</v>
      </c>
      <c r="H45" s="83">
        <v>0</v>
      </c>
      <c r="I45" s="83">
        <v>0</v>
      </c>
      <c r="J45" s="83">
        <v>0</v>
      </c>
      <c r="K45" s="83">
        <v>0</v>
      </c>
      <c r="L45" s="83">
        <v>0</v>
      </c>
      <c r="M45" s="83">
        <v>0</v>
      </c>
      <c r="N45" s="83">
        <v>0</v>
      </c>
      <c r="O45" s="83">
        <f t="shared" si="12"/>
        <v>0</v>
      </c>
    </row>
    <row r="46" spans="1:106" x14ac:dyDescent="0.2">
      <c r="B46" s="76" t="s">
        <v>162</v>
      </c>
      <c r="C46" s="83">
        <v>0</v>
      </c>
      <c r="D46" s="83">
        <v>0</v>
      </c>
      <c r="E46" s="83">
        <v>0</v>
      </c>
      <c r="F46" s="83">
        <v>0</v>
      </c>
      <c r="G46" s="83">
        <v>0</v>
      </c>
      <c r="H46" s="83">
        <v>0</v>
      </c>
      <c r="I46" s="83">
        <v>0</v>
      </c>
      <c r="J46" s="83">
        <v>0</v>
      </c>
      <c r="K46" s="83">
        <v>0</v>
      </c>
      <c r="L46" s="83">
        <v>0</v>
      </c>
      <c r="M46" s="83">
        <v>0</v>
      </c>
      <c r="N46" s="83">
        <v>0</v>
      </c>
      <c r="O46" s="83">
        <f t="shared" si="12"/>
        <v>0</v>
      </c>
    </row>
    <row r="47" spans="1:106" x14ac:dyDescent="0.2">
      <c r="B47" s="76" t="s">
        <v>153</v>
      </c>
      <c r="C47" s="83">
        <v>0</v>
      </c>
      <c r="D47" s="83">
        <v>0</v>
      </c>
      <c r="E47" s="83">
        <v>0</v>
      </c>
      <c r="F47" s="83">
        <v>0</v>
      </c>
      <c r="G47" s="83">
        <v>0</v>
      </c>
      <c r="H47" s="83">
        <v>0</v>
      </c>
      <c r="I47" s="83">
        <v>0</v>
      </c>
      <c r="J47" s="83">
        <v>0</v>
      </c>
      <c r="K47" s="83">
        <v>0</v>
      </c>
      <c r="L47" s="83">
        <v>0</v>
      </c>
      <c r="M47" s="83">
        <v>0</v>
      </c>
      <c r="N47" s="83">
        <v>0</v>
      </c>
      <c r="O47" s="83">
        <f t="shared" si="12"/>
        <v>0</v>
      </c>
    </row>
    <row r="48" spans="1:106" ht="13.5" thickBot="1" x14ac:dyDescent="0.25">
      <c r="B48" s="84" t="s">
        <v>154</v>
      </c>
      <c r="C48" s="83">
        <v>0</v>
      </c>
      <c r="D48" s="83">
        <v>0</v>
      </c>
      <c r="E48" s="83">
        <v>0</v>
      </c>
      <c r="F48" s="83">
        <v>0</v>
      </c>
      <c r="G48" s="83">
        <v>0</v>
      </c>
      <c r="H48" s="83">
        <v>0</v>
      </c>
      <c r="I48" s="83">
        <v>0</v>
      </c>
      <c r="J48" s="83">
        <v>0</v>
      </c>
      <c r="K48" s="83">
        <v>0</v>
      </c>
      <c r="L48" s="83">
        <v>0</v>
      </c>
      <c r="M48" s="83">
        <v>0</v>
      </c>
      <c r="N48" s="83">
        <v>0</v>
      </c>
      <c r="O48" s="83">
        <f t="shared" si="12"/>
        <v>0</v>
      </c>
    </row>
    <row r="49" spans="1:106" ht="14.25" thickTop="1" thickBot="1" x14ac:dyDescent="0.25">
      <c r="B49" s="99" t="s">
        <v>155</v>
      </c>
      <c r="C49" s="104">
        <f>IF(COUNT(C43:C48),SUM(C43:C48),"")</f>
        <v>0</v>
      </c>
      <c r="D49" s="104">
        <f t="shared" ref="D49:N49" si="13">IF(COUNT(D43:D48),SUM(D43:D48),"")</f>
        <v>0</v>
      </c>
      <c r="E49" s="104">
        <f t="shared" si="13"/>
        <v>0</v>
      </c>
      <c r="F49" s="104">
        <f t="shared" si="13"/>
        <v>0</v>
      </c>
      <c r="G49" s="104">
        <f t="shared" si="13"/>
        <v>0</v>
      </c>
      <c r="H49" s="104">
        <f t="shared" si="13"/>
        <v>0</v>
      </c>
      <c r="I49" s="104">
        <f t="shared" si="13"/>
        <v>0</v>
      </c>
      <c r="J49" s="104">
        <f t="shared" si="13"/>
        <v>0</v>
      </c>
      <c r="K49" s="104">
        <f t="shared" si="13"/>
        <v>0</v>
      </c>
      <c r="L49" s="104">
        <f t="shared" si="13"/>
        <v>0</v>
      </c>
      <c r="M49" s="104">
        <f t="shared" si="13"/>
        <v>0</v>
      </c>
      <c r="N49" s="104">
        <f t="shared" si="13"/>
        <v>0</v>
      </c>
      <c r="O49" s="86">
        <f>SUM(C49:N49)</f>
        <v>0</v>
      </c>
      <c r="BU49" s="66"/>
      <c r="BV49" s="66"/>
      <c r="BW49" s="66"/>
      <c r="BX49" s="66"/>
      <c r="BY49" s="66"/>
      <c r="BZ49" s="66"/>
      <c r="CA49" s="66"/>
      <c r="CB49" s="66"/>
      <c r="CC49" s="66"/>
      <c r="CD49" s="66"/>
      <c r="CE49" s="66"/>
      <c r="CF49" s="66"/>
      <c r="CG49" s="66"/>
      <c r="CH49" s="66"/>
      <c r="CI49" s="66"/>
      <c r="CJ49" s="66"/>
      <c r="CK49" s="66"/>
      <c r="CL49" s="66"/>
      <c r="CM49" s="66"/>
      <c r="CN49" s="66"/>
      <c r="CO49" s="66"/>
      <c r="CP49" s="66"/>
      <c r="CQ49" s="66"/>
      <c r="CR49" s="66"/>
      <c r="CS49" s="66"/>
      <c r="CT49" s="66"/>
      <c r="CU49" s="66"/>
      <c r="CV49" s="66"/>
      <c r="CW49" s="66"/>
      <c r="CX49" s="66"/>
      <c r="CY49" s="66"/>
      <c r="CZ49" s="66"/>
      <c r="DA49" s="66"/>
      <c r="DB49" s="66"/>
    </row>
    <row r="50" spans="1:106" ht="14.25" thickTop="1" thickBot="1" x14ac:dyDescent="0.25">
      <c r="B50" s="100" t="s">
        <v>156</v>
      </c>
      <c r="C50" s="101">
        <f t="shared" ref="C50:N50" si="14">SUM(C15-C39-C49)</f>
        <v>63116</v>
      </c>
      <c r="D50" s="101">
        <f t="shared" si="14"/>
        <v>63116</v>
      </c>
      <c r="E50" s="101">
        <f t="shared" si="14"/>
        <v>63116</v>
      </c>
      <c r="F50" s="101">
        <f t="shared" si="14"/>
        <v>63116</v>
      </c>
      <c r="G50" s="101">
        <f t="shared" si="14"/>
        <v>63116</v>
      </c>
      <c r="H50" s="101">
        <f t="shared" si="14"/>
        <v>63116</v>
      </c>
      <c r="I50" s="101">
        <f t="shared" si="14"/>
        <v>63116</v>
      </c>
      <c r="J50" s="101">
        <f t="shared" si="14"/>
        <v>63116</v>
      </c>
      <c r="K50" s="101">
        <f t="shared" si="14"/>
        <v>63116</v>
      </c>
      <c r="L50" s="101">
        <f t="shared" si="14"/>
        <v>63116</v>
      </c>
      <c r="M50" s="101">
        <f t="shared" si="14"/>
        <v>63116</v>
      </c>
      <c r="N50" s="101">
        <f t="shared" si="14"/>
        <v>63116</v>
      </c>
      <c r="O50" s="87"/>
    </row>
    <row r="51" spans="1:106" s="60" customFormat="1" ht="6" customHeight="1" x14ac:dyDescent="0.2">
      <c r="B51" s="157"/>
      <c r="C51" s="158"/>
      <c r="D51" s="158"/>
      <c r="E51" s="158"/>
      <c r="F51" s="158"/>
      <c r="G51" s="158"/>
      <c r="H51" s="158"/>
      <c r="I51" s="158"/>
      <c r="J51" s="158"/>
      <c r="K51" s="158"/>
      <c r="L51" s="158"/>
      <c r="M51" s="158"/>
      <c r="N51" s="158"/>
      <c r="O51" s="156"/>
    </row>
    <row r="52" spans="1:106" s="36" customFormat="1" x14ac:dyDescent="0.2">
      <c r="A52" s="17"/>
      <c r="B52" s="236" t="s">
        <v>157</v>
      </c>
      <c r="C52" s="236"/>
      <c r="D52" s="236"/>
      <c r="E52" s="236"/>
      <c r="F52" s="236"/>
      <c r="G52" s="236"/>
      <c r="H52" s="236"/>
      <c r="I52" s="236"/>
      <c r="J52" s="236"/>
      <c r="K52" s="236"/>
      <c r="L52" s="236"/>
      <c r="M52" s="236"/>
      <c r="N52" s="236"/>
      <c r="O52" s="236"/>
      <c r="P52" s="22"/>
      <c r="Q52" s="88"/>
      <c r="R52" s="22"/>
      <c r="S52" s="22"/>
      <c r="T52" s="22"/>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7"/>
      <c r="CQ52" s="17"/>
      <c r="CR52" s="17"/>
      <c r="CS52" s="17"/>
      <c r="CT52" s="17"/>
      <c r="CU52" s="17"/>
      <c r="CV52" s="17"/>
      <c r="CW52" s="17"/>
      <c r="CX52" s="17"/>
      <c r="CY52" s="17"/>
      <c r="CZ52" s="17"/>
      <c r="DA52" s="17"/>
      <c r="DB52" s="17"/>
    </row>
    <row r="53" spans="1:106" s="36" customFormat="1" x14ac:dyDescent="0.2">
      <c r="A53" s="17"/>
      <c r="B53" s="160" t="s">
        <v>158</v>
      </c>
      <c r="C53" s="163">
        <f>C14</f>
        <v>0</v>
      </c>
      <c r="D53" s="163">
        <f t="shared" ref="D53:N53" si="15">D14</f>
        <v>0</v>
      </c>
      <c r="E53" s="163">
        <f t="shared" si="15"/>
        <v>0</v>
      </c>
      <c r="F53" s="163">
        <f t="shared" si="15"/>
        <v>0</v>
      </c>
      <c r="G53" s="163">
        <f t="shared" si="15"/>
        <v>0</v>
      </c>
      <c r="H53" s="163">
        <f t="shared" si="15"/>
        <v>0</v>
      </c>
      <c r="I53" s="163">
        <f t="shared" si="15"/>
        <v>0</v>
      </c>
      <c r="J53" s="163">
        <f t="shared" si="15"/>
        <v>0</v>
      </c>
      <c r="K53" s="163">
        <f t="shared" si="15"/>
        <v>0</v>
      </c>
      <c r="L53" s="163">
        <f t="shared" si="15"/>
        <v>0</v>
      </c>
      <c r="M53" s="163">
        <f t="shared" si="15"/>
        <v>0</v>
      </c>
      <c r="N53" s="163">
        <f t="shared" si="15"/>
        <v>0</v>
      </c>
      <c r="O53" s="164">
        <f>SUM(C53:N53)</f>
        <v>0</v>
      </c>
      <c r="P53" s="55"/>
      <c r="Q53" s="55"/>
      <c r="R53" s="55"/>
      <c r="S53" s="55"/>
      <c r="T53" s="55"/>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c r="DA53" s="17"/>
      <c r="DB53" s="17"/>
    </row>
    <row r="54" spans="1:106" s="36" customFormat="1" x14ac:dyDescent="0.2">
      <c r="A54" s="17"/>
      <c r="B54" s="76" t="s">
        <v>159</v>
      </c>
      <c r="C54" s="89">
        <v>0</v>
      </c>
      <c r="D54" s="89">
        <v>0</v>
      </c>
      <c r="E54" s="89">
        <v>0</v>
      </c>
      <c r="F54" s="89">
        <v>0</v>
      </c>
      <c r="G54" s="89">
        <v>0</v>
      </c>
      <c r="H54" s="89">
        <v>0</v>
      </c>
      <c r="I54" s="89">
        <v>0</v>
      </c>
      <c r="J54" s="89">
        <v>0</v>
      </c>
      <c r="K54" s="89">
        <v>0</v>
      </c>
      <c r="L54" s="89">
        <v>0</v>
      </c>
      <c r="M54" s="89">
        <v>0</v>
      </c>
      <c r="N54" s="89">
        <v>0</v>
      </c>
      <c r="O54" s="164">
        <f t="shared" ref="O54:O57" si="16">SUM(C54:N54)</f>
        <v>0</v>
      </c>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c r="CA54" s="17"/>
      <c r="CB54" s="17"/>
      <c r="CC54" s="17"/>
      <c r="CD54" s="17"/>
      <c r="CE54" s="17"/>
      <c r="CF54" s="17"/>
      <c r="CG54" s="17"/>
      <c r="CH54" s="17"/>
      <c r="CI54" s="17"/>
      <c r="CJ54" s="17"/>
      <c r="CK54" s="17"/>
      <c r="CL54" s="17"/>
      <c r="CM54" s="17"/>
      <c r="CN54" s="17"/>
      <c r="CO54" s="17"/>
      <c r="CP54" s="17"/>
      <c r="CQ54" s="17"/>
      <c r="CR54" s="17"/>
      <c r="CS54" s="17"/>
      <c r="CT54" s="17"/>
      <c r="CU54" s="17"/>
      <c r="CV54" s="17"/>
      <c r="CW54" s="17"/>
      <c r="CX54" s="17"/>
      <c r="CY54" s="17"/>
      <c r="CZ54" s="17"/>
      <c r="DA54" s="17"/>
      <c r="DB54" s="17"/>
    </row>
    <row r="55" spans="1:106" s="36" customFormat="1" x14ac:dyDescent="0.2">
      <c r="A55" s="17"/>
      <c r="B55" s="76" t="s">
        <v>160</v>
      </c>
      <c r="C55" s="89">
        <v>0</v>
      </c>
      <c r="D55" s="89">
        <v>0</v>
      </c>
      <c r="E55" s="89">
        <v>0</v>
      </c>
      <c r="F55" s="89">
        <v>0</v>
      </c>
      <c r="G55" s="89">
        <v>0</v>
      </c>
      <c r="H55" s="89">
        <v>0</v>
      </c>
      <c r="I55" s="89">
        <v>0</v>
      </c>
      <c r="J55" s="89">
        <v>0</v>
      </c>
      <c r="K55" s="89">
        <v>0</v>
      </c>
      <c r="L55" s="89">
        <v>0</v>
      </c>
      <c r="M55" s="89">
        <v>0</v>
      </c>
      <c r="N55" s="89">
        <v>0</v>
      </c>
      <c r="O55" s="164">
        <f t="shared" si="16"/>
        <v>0</v>
      </c>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row>
    <row r="56" spans="1:106" s="36" customFormat="1" x14ac:dyDescent="0.2">
      <c r="A56" s="17"/>
      <c r="B56" s="76" t="s">
        <v>161</v>
      </c>
      <c r="C56" s="89">
        <v>0</v>
      </c>
      <c r="D56" s="89">
        <v>0</v>
      </c>
      <c r="E56" s="89">
        <v>0</v>
      </c>
      <c r="F56" s="89">
        <v>0</v>
      </c>
      <c r="G56" s="89">
        <v>0</v>
      </c>
      <c r="H56" s="89">
        <v>0</v>
      </c>
      <c r="I56" s="89">
        <v>0</v>
      </c>
      <c r="J56" s="89">
        <v>0</v>
      </c>
      <c r="K56" s="89">
        <v>0</v>
      </c>
      <c r="L56" s="89">
        <v>0</v>
      </c>
      <c r="M56" s="89">
        <v>0</v>
      </c>
      <c r="N56" s="89">
        <v>0</v>
      </c>
      <c r="O56" s="164">
        <f t="shared" si="16"/>
        <v>0</v>
      </c>
      <c r="P56" s="60"/>
      <c r="Q56" s="60"/>
      <c r="R56" s="60"/>
      <c r="S56" s="60"/>
      <c r="T56" s="60"/>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row>
    <row r="57" spans="1:106" s="36" customFormat="1" ht="13.5" thickBot="1" x14ac:dyDescent="0.25">
      <c r="A57" s="17"/>
      <c r="B57" s="84" t="s">
        <v>44</v>
      </c>
      <c r="C57" s="90">
        <v>0</v>
      </c>
      <c r="D57" s="91">
        <v>0</v>
      </c>
      <c r="E57" s="91">
        <v>0</v>
      </c>
      <c r="F57" s="91">
        <v>0</v>
      </c>
      <c r="G57" s="91">
        <v>0</v>
      </c>
      <c r="H57" s="91">
        <v>0</v>
      </c>
      <c r="I57" s="91">
        <v>0</v>
      </c>
      <c r="J57" s="91">
        <v>0</v>
      </c>
      <c r="K57" s="91">
        <v>0</v>
      </c>
      <c r="L57" s="91">
        <v>0</v>
      </c>
      <c r="M57" s="91">
        <v>0</v>
      </c>
      <c r="N57" s="91">
        <v>0</v>
      </c>
      <c r="O57" s="215">
        <f t="shared" si="16"/>
        <v>0</v>
      </c>
      <c r="P57" s="60"/>
      <c r="Q57" s="60"/>
      <c r="R57" s="60"/>
      <c r="S57" s="60"/>
      <c r="T57" s="60"/>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row>
    <row r="58" spans="1:106" s="60" customFormat="1" ht="13.5" thickTop="1" x14ac:dyDescent="0.2"/>
    <row r="59" spans="1:106" s="60" customFormat="1" x14ac:dyDescent="0.2"/>
    <row r="60" spans="1:106" s="60" customFormat="1" x14ac:dyDescent="0.2"/>
    <row r="61" spans="1:106" s="60" customFormat="1" x14ac:dyDescent="0.2"/>
    <row r="62" spans="1:106" s="60" customFormat="1" x14ac:dyDescent="0.2"/>
    <row r="63" spans="1:106" s="60" customFormat="1" x14ac:dyDescent="0.2"/>
    <row r="64" spans="1:106" s="60" customFormat="1" x14ac:dyDescent="0.2"/>
    <row r="65" s="60" customFormat="1" x14ac:dyDescent="0.2"/>
    <row r="66" s="60" customFormat="1" x14ac:dyDescent="0.2"/>
    <row r="67" s="60" customFormat="1" x14ac:dyDescent="0.2"/>
    <row r="68" s="60" customFormat="1" x14ac:dyDescent="0.2"/>
    <row r="69" s="60" customFormat="1" x14ac:dyDescent="0.2"/>
    <row r="70" s="60" customFormat="1" x14ac:dyDescent="0.2"/>
    <row r="71" s="60" customFormat="1" x14ac:dyDescent="0.2"/>
    <row r="72" s="60" customFormat="1" x14ac:dyDescent="0.2"/>
    <row r="73" s="60" customFormat="1" x14ac:dyDescent="0.2"/>
    <row r="74" s="60" customFormat="1" x14ac:dyDescent="0.2"/>
    <row r="75" s="60" customFormat="1" x14ac:dyDescent="0.2"/>
    <row r="76" s="60" customFormat="1" x14ac:dyDescent="0.2"/>
    <row r="77" s="60" customFormat="1" x14ac:dyDescent="0.2"/>
    <row r="78" s="60" customFormat="1" x14ac:dyDescent="0.2"/>
    <row r="79" s="60" customFormat="1" x14ac:dyDescent="0.2"/>
    <row r="80" s="60" customFormat="1" x14ac:dyDescent="0.2"/>
    <row r="81" s="60" customFormat="1" x14ac:dyDescent="0.2"/>
    <row r="82" s="60" customFormat="1" x14ac:dyDescent="0.2"/>
    <row r="83" s="60" customFormat="1" x14ac:dyDescent="0.2"/>
    <row r="84" s="60" customFormat="1" x14ac:dyDescent="0.2"/>
    <row r="85" s="60" customFormat="1" x14ac:dyDescent="0.2"/>
    <row r="86" s="60" customFormat="1" x14ac:dyDescent="0.2"/>
    <row r="87" s="60" customFormat="1" x14ac:dyDescent="0.2"/>
    <row r="88" s="60" customFormat="1" x14ac:dyDescent="0.2"/>
    <row r="89" s="60" customFormat="1" x14ac:dyDescent="0.2"/>
    <row r="90" s="60" customFormat="1" x14ac:dyDescent="0.2"/>
    <row r="91" s="60" customFormat="1" x14ac:dyDescent="0.2"/>
    <row r="92" s="60" customFormat="1" x14ac:dyDescent="0.2"/>
    <row r="93" s="60" customFormat="1" x14ac:dyDescent="0.2"/>
    <row r="94" s="60" customFormat="1" x14ac:dyDescent="0.2"/>
    <row r="95" s="60" customFormat="1" x14ac:dyDescent="0.2"/>
    <row r="96" s="60" customFormat="1" x14ac:dyDescent="0.2"/>
    <row r="97" s="60" customFormat="1" x14ac:dyDescent="0.2"/>
    <row r="98" s="60" customFormat="1" x14ac:dyDescent="0.2"/>
    <row r="99" s="60" customFormat="1" x14ac:dyDescent="0.2"/>
    <row r="100" s="60" customFormat="1" x14ac:dyDescent="0.2"/>
    <row r="101" s="60" customFormat="1" x14ac:dyDescent="0.2"/>
    <row r="102" s="60" customFormat="1" x14ac:dyDescent="0.2"/>
    <row r="103" s="60" customFormat="1" x14ac:dyDescent="0.2"/>
    <row r="104" s="60" customFormat="1" x14ac:dyDescent="0.2"/>
    <row r="105" s="60" customFormat="1" x14ac:dyDescent="0.2"/>
    <row r="106" s="60" customFormat="1" x14ac:dyDescent="0.2"/>
    <row r="107" s="60" customFormat="1" x14ac:dyDescent="0.2"/>
    <row r="108" s="60" customFormat="1" x14ac:dyDescent="0.2"/>
    <row r="109" s="60" customFormat="1" x14ac:dyDescent="0.2"/>
    <row r="110" s="60" customFormat="1" x14ac:dyDescent="0.2"/>
    <row r="111" s="60" customFormat="1" x14ac:dyDescent="0.2"/>
    <row r="112" s="60" customFormat="1" x14ac:dyDescent="0.2"/>
    <row r="113" s="60" customFormat="1" x14ac:dyDescent="0.2"/>
    <row r="114" s="60" customFormat="1" x14ac:dyDescent="0.2"/>
    <row r="115" s="60" customFormat="1" x14ac:dyDescent="0.2"/>
    <row r="116" s="60" customFormat="1" x14ac:dyDescent="0.2"/>
    <row r="117" s="60" customFormat="1" x14ac:dyDescent="0.2"/>
    <row r="118" s="60" customFormat="1" x14ac:dyDescent="0.2"/>
    <row r="119" s="60" customFormat="1" x14ac:dyDescent="0.2"/>
    <row r="120" s="60" customFormat="1" x14ac:dyDescent="0.2"/>
    <row r="121" s="60" customFormat="1" x14ac:dyDescent="0.2"/>
    <row r="122" s="60" customFormat="1" x14ac:dyDescent="0.2"/>
    <row r="123" s="60" customFormat="1" x14ac:dyDescent="0.2"/>
    <row r="124" s="60" customFormat="1" x14ac:dyDescent="0.2"/>
    <row r="125" s="60" customFormat="1" x14ac:dyDescent="0.2"/>
    <row r="126" s="60" customFormat="1" x14ac:dyDescent="0.2"/>
    <row r="127" s="60" customFormat="1" x14ac:dyDescent="0.2"/>
    <row r="128" s="60" customFormat="1" x14ac:dyDescent="0.2"/>
    <row r="129" s="60" customFormat="1" x14ac:dyDescent="0.2"/>
    <row r="130" s="60" customFormat="1" x14ac:dyDescent="0.2"/>
    <row r="131" s="60" customFormat="1" x14ac:dyDescent="0.2"/>
    <row r="132" s="60" customFormat="1" x14ac:dyDescent="0.2"/>
    <row r="133" s="60" customFormat="1" x14ac:dyDescent="0.2"/>
    <row r="134" s="60" customFormat="1" x14ac:dyDescent="0.2"/>
    <row r="135" s="60" customFormat="1" x14ac:dyDescent="0.2"/>
    <row r="136" s="60" customFormat="1" x14ac:dyDescent="0.2"/>
    <row r="137" s="60" customFormat="1" x14ac:dyDescent="0.2"/>
    <row r="138" s="60" customFormat="1" x14ac:dyDescent="0.2"/>
    <row r="139" s="60" customFormat="1" x14ac:dyDescent="0.2"/>
    <row r="140" s="60" customFormat="1" x14ac:dyDescent="0.2"/>
    <row r="141" s="60" customFormat="1" x14ac:dyDescent="0.2"/>
    <row r="142" s="60" customFormat="1" x14ac:dyDescent="0.2"/>
    <row r="143" s="60" customFormat="1" x14ac:dyDescent="0.2"/>
    <row r="144" s="60" customFormat="1" x14ac:dyDescent="0.2"/>
    <row r="145" s="60" customFormat="1" x14ac:dyDescent="0.2"/>
    <row r="146" s="60" customFormat="1" x14ac:dyDescent="0.2"/>
    <row r="147" s="60" customFormat="1" x14ac:dyDescent="0.2"/>
    <row r="148" s="60" customFormat="1" x14ac:dyDescent="0.2"/>
    <row r="149" s="60" customFormat="1" x14ac:dyDescent="0.2"/>
    <row r="150" s="60" customFormat="1" x14ac:dyDescent="0.2"/>
    <row r="151" s="60" customFormat="1" x14ac:dyDescent="0.2"/>
    <row r="152" s="60" customFormat="1" x14ac:dyDescent="0.2"/>
    <row r="153" s="60" customFormat="1" x14ac:dyDescent="0.2"/>
    <row r="154" s="60" customFormat="1" x14ac:dyDescent="0.2"/>
    <row r="155" s="60" customFormat="1" x14ac:dyDescent="0.2"/>
    <row r="156" s="60" customFormat="1" x14ac:dyDescent="0.2"/>
    <row r="157" s="60" customFormat="1" x14ac:dyDescent="0.2"/>
    <row r="158" s="60" customFormat="1" x14ac:dyDescent="0.2"/>
    <row r="159" s="60" customFormat="1" x14ac:dyDescent="0.2"/>
    <row r="160" s="60" customFormat="1" x14ac:dyDescent="0.2"/>
    <row r="161" s="60" customFormat="1" x14ac:dyDescent="0.2"/>
    <row r="162" s="60" customFormat="1" x14ac:dyDescent="0.2"/>
    <row r="163" s="60" customFormat="1" x14ac:dyDescent="0.2"/>
    <row r="164" s="60" customFormat="1" x14ac:dyDescent="0.2"/>
    <row r="165" s="60" customFormat="1" x14ac:dyDescent="0.2"/>
    <row r="166" s="60" customFormat="1" x14ac:dyDescent="0.2"/>
    <row r="167" s="60" customFormat="1" x14ac:dyDescent="0.2"/>
    <row r="168" s="60" customFormat="1" x14ac:dyDescent="0.2"/>
    <row r="169" s="60" customFormat="1" x14ac:dyDescent="0.2"/>
    <row r="170" s="60" customFormat="1" x14ac:dyDescent="0.2"/>
    <row r="171" s="60" customFormat="1" x14ac:dyDescent="0.2"/>
    <row r="172" s="60" customFormat="1" x14ac:dyDescent="0.2"/>
    <row r="173" s="60" customFormat="1" x14ac:dyDescent="0.2"/>
    <row r="174" s="60" customFormat="1" x14ac:dyDescent="0.2"/>
    <row r="175" s="60" customFormat="1" x14ac:dyDescent="0.2"/>
    <row r="176" s="60" customFormat="1" x14ac:dyDescent="0.2"/>
    <row r="177" s="60" customFormat="1" x14ac:dyDescent="0.2"/>
    <row r="178" s="60" customFormat="1" x14ac:dyDescent="0.2"/>
    <row r="179" s="60" customFormat="1" x14ac:dyDescent="0.2"/>
    <row r="180" s="60" customFormat="1" x14ac:dyDescent="0.2"/>
    <row r="181" s="60" customFormat="1" x14ac:dyDescent="0.2"/>
    <row r="182" s="60" customFormat="1" x14ac:dyDescent="0.2"/>
    <row r="183" s="60" customFormat="1" x14ac:dyDescent="0.2"/>
    <row r="184" s="60" customFormat="1" x14ac:dyDescent="0.2"/>
    <row r="185" s="60" customFormat="1" x14ac:dyDescent="0.2"/>
    <row r="186" s="60" customFormat="1" x14ac:dyDescent="0.2"/>
    <row r="187" s="60" customFormat="1" x14ac:dyDescent="0.2"/>
    <row r="188" s="60" customFormat="1" x14ac:dyDescent="0.2"/>
    <row r="189" s="60" customFormat="1" x14ac:dyDescent="0.2"/>
    <row r="190" s="60" customFormat="1" x14ac:dyDescent="0.2"/>
    <row r="191" s="60" customFormat="1" x14ac:dyDescent="0.2"/>
    <row r="192" s="60" customFormat="1" x14ac:dyDescent="0.2"/>
    <row r="193" s="60" customFormat="1" x14ac:dyDescent="0.2"/>
    <row r="194" s="60" customFormat="1" x14ac:dyDescent="0.2"/>
    <row r="195" s="60" customFormat="1" x14ac:dyDescent="0.2"/>
    <row r="196" s="60" customFormat="1" x14ac:dyDescent="0.2"/>
    <row r="197" s="60" customFormat="1" x14ac:dyDescent="0.2"/>
    <row r="198" s="60" customFormat="1" x14ac:dyDescent="0.2"/>
    <row r="199" s="60" customFormat="1" x14ac:dyDescent="0.2"/>
    <row r="200" s="60" customFormat="1" x14ac:dyDescent="0.2"/>
    <row r="201" s="60" customFormat="1" x14ac:dyDescent="0.2"/>
    <row r="202" s="60" customFormat="1" x14ac:dyDescent="0.2"/>
    <row r="203" s="60" customFormat="1" x14ac:dyDescent="0.2"/>
    <row r="204" s="60" customFormat="1" x14ac:dyDescent="0.2"/>
    <row r="205" s="60" customFormat="1" x14ac:dyDescent="0.2"/>
    <row r="206" s="60" customFormat="1" x14ac:dyDescent="0.2"/>
    <row r="207" s="60" customFormat="1" x14ac:dyDescent="0.2"/>
    <row r="208" s="60" customFormat="1" x14ac:dyDescent="0.2"/>
    <row r="209" s="60" customFormat="1" x14ac:dyDescent="0.2"/>
    <row r="210" s="60" customFormat="1" x14ac:dyDescent="0.2"/>
    <row r="211" s="60" customFormat="1" x14ac:dyDescent="0.2"/>
    <row r="212" s="60" customFormat="1" x14ac:dyDescent="0.2"/>
    <row r="213" s="60" customFormat="1" x14ac:dyDescent="0.2"/>
    <row r="214" s="60" customFormat="1" x14ac:dyDescent="0.2"/>
    <row r="215" s="60" customFormat="1" x14ac:dyDescent="0.2"/>
    <row r="216" s="60" customFormat="1" x14ac:dyDescent="0.2"/>
    <row r="217" s="60" customFormat="1" x14ac:dyDescent="0.2"/>
    <row r="218" s="60" customFormat="1" x14ac:dyDescent="0.2"/>
    <row r="219" s="60" customFormat="1" x14ac:dyDescent="0.2"/>
    <row r="220" s="60" customFormat="1" x14ac:dyDescent="0.2"/>
    <row r="221" s="60" customFormat="1" x14ac:dyDescent="0.2"/>
    <row r="222" s="60" customFormat="1" x14ac:dyDescent="0.2"/>
    <row r="223" s="60" customFormat="1" x14ac:dyDescent="0.2"/>
    <row r="224" s="60" customFormat="1" x14ac:dyDescent="0.2"/>
    <row r="225" s="60" customFormat="1" x14ac:dyDescent="0.2"/>
    <row r="226" s="60" customFormat="1" x14ac:dyDescent="0.2"/>
    <row r="227" s="60" customFormat="1" x14ac:dyDescent="0.2"/>
    <row r="228" s="60" customFormat="1" x14ac:dyDescent="0.2"/>
    <row r="229" s="60" customFormat="1" x14ac:dyDescent="0.2"/>
    <row r="230" s="60" customFormat="1" x14ac:dyDescent="0.2"/>
    <row r="231" s="60" customFormat="1" x14ac:dyDescent="0.2"/>
    <row r="232" s="60" customFormat="1" x14ac:dyDescent="0.2"/>
    <row r="233" s="60" customFormat="1" x14ac:dyDescent="0.2"/>
    <row r="234" s="60" customFormat="1" x14ac:dyDescent="0.2"/>
    <row r="235" s="60" customFormat="1" x14ac:dyDescent="0.2"/>
    <row r="236" s="60" customFormat="1" x14ac:dyDescent="0.2"/>
    <row r="237" s="60" customFormat="1" x14ac:dyDescent="0.2"/>
    <row r="238" s="60" customFormat="1" x14ac:dyDescent="0.2"/>
    <row r="239" s="60" customFormat="1" x14ac:dyDescent="0.2"/>
    <row r="240" s="60" customFormat="1" x14ac:dyDescent="0.2"/>
    <row r="241" s="60" customFormat="1" x14ac:dyDescent="0.2"/>
    <row r="242" s="60" customFormat="1" x14ac:dyDescent="0.2"/>
    <row r="243" s="60" customFormat="1" x14ac:dyDescent="0.2"/>
    <row r="244" s="60" customFormat="1" x14ac:dyDescent="0.2"/>
    <row r="245" s="60" customFormat="1" x14ac:dyDescent="0.2"/>
    <row r="246" s="60" customFormat="1" x14ac:dyDescent="0.2"/>
    <row r="247" s="60" customFormat="1" x14ac:dyDescent="0.2"/>
    <row r="248" s="60" customFormat="1" x14ac:dyDescent="0.2"/>
    <row r="249" s="60" customFormat="1" x14ac:dyDescent="0.2"/>
    <row r="250" s="60" customFormat="1" x14ac:dyDescent="0.2"/>
    <row r="251" s="60" customFormat="1" x14ac:dyDescent="0.2"/>
    <row r="252" s="60" customFormat="1" x14ac:dyDescent="0.2"/>
    <row r="253" s="60" customFormat="1" x14ac:dyDescent="0.2"/>
    <row r="254" s="60" customFormat="1" x14ac:dyDescent="0.2"/>
    <row r="255" s="60" customFormat="1" x14ac:dyDescent="0.2"/>
    <row r="256" s="60" customFormat="1" x14ac:dyDescent="0.2"/>
    <row r="257" s="60" customFormat="1" x14ac:dyDescent="0.2"/>
    <row r="258" s="60" customFormat="1" x14ac:dyDescent="0.2"/>
    <row r="259" s="60" customFormat="1" x14ac:dyDescent="0.2"/>
    <row r="260" s="60" customFormat="1" x14ac:dyDescent="0.2"/>
    <row r="261" s="60" customFormat="1" x14ac:dyDescent="0.2"/>
    <row r="262" s="60" customFormat="1" x14ac:dyDescent="0.2"/>
    <row r="263" s="60" customFormat="1" x14ac:dyDescent="0.2"/>
    <row r="264" s="60" customFormat="1" x14ac:dyDescent="0.2"/>
    <row r="265" s="60" customFormat="1" x14ac:dyDescent="0.2"/>
    <row r="266" s="60" customFormat="1" x14ac:dyDescent="0.2"/>
    <row r="267" s="60" customFormat="1" x14ac:dyDescent="0.2"/>
    <row r="268" s="60" customFormat="1" x14ac:dyDescent="0.2"/>
    <row r="269" s="60" customFormat="1" x14ac:dyDescent="0.2"/>
    <row r="270" s="60" customFormat="1" x14ac:dyDescent="0.2"/>
    <row r="271" s="60" customFormat="1" x14ac:dyDescent="0.2"/>
    <row r="272" s="60" customFormat="1" x14ac:dyDescent="0.2"/>
    <row r="273" s="60" customFormat="1" x14ac:dyDescent="0.2"/>
    <row r="274" s="60" customFormat="1" x14ac:dyDescent="0.2"/>
    <row r="275" s="60" customFormat="1" x14ac:dyDescent="0.2"/>
    <row r="276" s="60" customFormat="1" x14ac:dyDescent="0.2"/>
    <row r="277" s="60" customFormat="1" x14ac:dyDescent="0.2"/>
    <row r="278" s="60" customFormat="1" x14ac:dyDescent="0.2"/>
    <row r="279" s="60" customFormat="1" x14ac:dyDescent="0.2"/>
    <row r="280" s="60" customFormat="1" x14ac:dyDescent="0.2"/>
    <row r="281" s="60" customFormat="1" x14ac:dyDescent="0.2"/>
    <row r="282" s="60" customFormat="1" x14ac:dyDescent="0.2"/>
    <row r="283" s="60" customFormat="1" x14ac:dyDescent="0.2"/>
    <row r="284" s="60" customFormat="1" x14ac:dyDescent="0.2"/>
    <row r="285" s="60" customFormat="1" x14ac:dyDescent="0.2"/>
    <row r="286" s="60" customFormat="1" x14ac:dyDescent="0.2"/>
    <row r="287" s="60" customFormat="1" x14ac:dyDescent="0.2"/>
    <row r="288" s="60" customFormat="1" x14ac:dyDescent="0.2"/>
    <row r="289" s="60" customFormat="1" x14ac:dyDescent="0.2"/>
    <row r="290" s="60" customFormat="1" x14ac:dyDescent="0.2"/>
    <row r="291" s="60" customFormat="1" x14ac:dyDescent="0.2"/>
    <row r="292" s="60" customFormat="1" x14ac:dyDescent="0.2"/>
    <row r="293" s="60" customFormat="1" x14ac:dyDescent="0.2"/>
    <row r="294" s="60" customFormat="1" x14ac:dyDescent="0.2"/>
    <row r="295" s="60" customFormat="1" x14ac:dyDescent="0.2"/>
    <row r="296" s="60" customFormat="1" x14ac:dyDescent="0.2"/>
    <row r="297" s="60" customFormat="1" x14ac:dyDescent="0.2"/>
    <row r="298" s="60" customFormat="1" x14ac:dyDescent="0.2"/>
    <row r="299" s="60" customFormat="1" x14ac:dyDescent="0.2"/>
    <row r="300" s="60" customFormat="1" x14ac:dyDescent="0.2"/>
    <row r="301" s="60" customFormat="1" x14ac:dyDescent="0.2"/>
    <row r="302" s="60" customFormat="1" x14ac:dyDescent="0.2"/>
    <row r="303" s="60" customFormat="1" x14ac:dyDescent="0.2"/>
    <row r="304" s="60" customFormat="1" x14ac:dyDescent="0.2"/>
    <row r="305" s="60" customFormat="1" x14ac:dyDescent="0.2"/>
    <row r="306" s="60" customFormat="1" x14ac:dyDescent="0.2"/>
    <row r="307" s="60" customFormat="1" x14ac:dyDescent="0.2"/>
    <row r="308" s="60" customFormat="1" x14ac:dyDescent="0.2"/>
    <row r="309" s="60" customFormat="1" x14ac:dyDescent="0.2"/>
    <row r="310" s="60" customFormat="1" x14ac:dyDescent="0.2"/>
    <row r="311" s="60" customFormat="1" x14ac:dyDescent="0.2"/>
    <row r="312" s="60" customFormat="1" x14ac:dyDescent="0.2"/>
    <row r="313" s="60" customFormat="1" x14ac:dyDescent="0.2"/>
    <row r="314" s="60" customFormat="1" x14ac:dyDescent="0.2"/>
    <row r="315" s="60" customFormat="1" x14ac:dyDescent="0.2"/>
    <row r="316" s="60" customFormat="1" x14ac:dyDescent="0.2"/>
    <row r="317" s="60" customFormat="1" x14ac:dyDescent="0.2"/>
    <row r="318" s="60" customFormat="1" x14ac:dyDescent="0.2"/>
    <row r="319" s="60" customFormat="1" x14ac:dyDescent="0.2"/>
    <row r="320" s="60" customFormat="1" x14ac:dyDescent="0.2"/>
    <row r="321" s="60" customFormat="1" x14ac:dyDescent="0.2"/>
    <row r="322" s="60" customFormat="1" x14ac:dyDescent="0.2"/>
    <row r="323" s="60" customFormat="1" x14ac:dyDescent="0.2"/>
    <row r="324" s="60" customFormat="1" x14ac:dyDescent="0.2"/>
    <row r="325" s="60" customFormat="1" x14ac:dyDescent="0.2"/>
    <row r="326" s="60" customFormat="1" x14ac:dyDescent="0.2"/>
    <row r="327" s="60" customFormat="1" x14ac:dyDescent="0.2"/>
    <row r="328" s="60" customFormat="1" x14ac:dyDescent="0.2"/>
    <row r="329" s="60" customFormat="1" x14ac:dyDescent="0.2"/>
    <row r="330" s="60" customFormat="1" x14ac:dyDescent="0.2"/>
    <row r="331" s="60" customFormat="1" x14ac:dyDescent="0.2"/>
    <row r="332" s="60" customFormat="1" x14ac:dyDescent="0.2"/>
    <row r="333" s="60" customFormat="1" x14ac:dyDescent="0.2"/>
    <row r="334" s="60" customFormat="1" x14ac:dyDescent="0.2"/>
    <row r="335" s="60" customFormat="1" x14ac:dyDescent="0.2"/>
    <row r="336" s="60" customFormat="1" x14ac:dyDescent="0.2"/>
    <row r="337" s="60" customFormat="1" x14ac:dyDescent="0.2"/>
    <row r="338" s="60" customFormat="1" x14ac:dyDescent="0.2"/>
    <row r="339" s="60" customFormat="1" x14ac:dyDescent="0.2"/>
    <row r="340" s="60" customFormat="1" x14ac:dyDescent="0.2"/>
    <row r="341" s="60" customFormat="1" x14ac:dyDescent="0.2"/>
    <row r="342" s="60" customFormat="1" x14ac:dyDescent="0.2"/>
    <row r="343" s="60" customFormat="1" x14ac:dyDescent="0.2"/>
    <row r="344" s="60" customFormat="1" x14ac:dyDescent="0.2"/>
    <row r="345" s="60" customFormat="1" x14ac:dyDescent="0.2"/>
    <row r="346" s="60" customFormat="1" x14ac:dyDescent="0.2"/>
    <row r="347" s="60" customFormat="1" x14ac:dyDescent="0.2"/>
    <row r="348" s="60" customFormat="1" x14ac:dyDescent="0.2"/>
    <row r="349" s="60" customFormat="1" x14ac:dyDescent="0.2"/>
    <row r="350" s="60" customFormat="1" x14ac:dyDescent="0.2"/>
    <row r="351" s="60" customFormat="1" x14ac:dyDescent="0.2"/>
    <row r="352" s="60" customFormat="1" x14ac:dyDescent="0.2"/>
    <row r="353" spans="4:15" s="60" customFormat="1" x14ac:dyDescent="0.2"/>
    <row r="354" spans="4:15" s="60" customFormat="1" x14ac:dyDescent="0.2"/>
    <row r="355" spans="4:15" s="60" customFormat="1" x14ac:dyDescent="0.2">
      <c r="D355" s="66"/>
      <c r="E355" s="66"/>
      <c r="F355" s="66"/>
      <c r="G355" s="66"/>
      <c r="H355" s="66"/>
      <c r="I355" s="66"/>
      <c r="J355" s="66"/>
      <c r="K355" s="66"/>
      <c r="L355" s="66"/>
      <c r="M355" s="66"/>
      <c r="N355" s="66"/>
      <c r="O355" s="66"/>
    </row>
    <row r="356" spans="4:15" s="60" customFormat="1" x14ac:dyDescent="0.2">
      <c r="D356" s="66"/>
      <c r="E356" s="66"/>
      <c r="F356" s="66"/>
      <c r="G356" s="66"/>
      <c r="H356" s="66"/>
      <c r="I356" s="66"/>
      <c r="J356" s="66"/>
      <c r="K356" s="66"/>
      <c r="L356" s="66"/>
      <c r="M356" s="66"/>
      <c r="N356" s="66"/>
      <c r="O356" s="66"/>
    </row>
    <row r="357" spans="4:15" s="60" customFormat="1" x14ac:dyDescent="0.2">
      <c r="D357" s="66"/>
      <c r="E357" s="66"/>
      <c r="F357" s="66"/>
      <c r="G357" s="66"/>
      <c r="H357" s="66"/>
      <c r="I357" s="66"/>
      <c r="J357" s="66"/>
      <c r="K357" s="66"/>
      <c r="L357" s="66"/>
      <c r="M357" s="66"/>
      <c r="N357" s="66"/>
      <c r="O357" s="66"/>
    </row>
  </sheetData>
  <mergeCells count="7">
    <mergeCell ref="B52:O52"/>
    <mergeCell ref="B6:O6"/>
    <mergeCell ref="B17:O17"/>
    <mergeCell ref="B42:O42"/>
    <mergeCell ref="B1:O1"/>
    <mergeCell ref="B2:O2"/>
    <mergeCell ref="B3:O3"/>
  </mergeCells>
  <phoneticPr fontId="7" type="noConversion"/>
  <printOptions horizontalCentered="1"/>
  <pageMargins left="0" right="0" top="0.25" bottom="0.25" header="0.3" footer="0.3"/>
  <pageSetup scale="65" orientation="landscape"/>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B357"/>
  <sheetViews>
    <sheetView zoomScale="150" zoomScaleNormal="150" zoomScalePageLayoutView="150" workbookViewId="0">
      <selection activeCell="B4" sqref="B4"/>
    </sheetView>
  </sheetViews>
  <sheetFormatPr defaultColWidth="8.85546875" defaultRowHeight="12.75" x14ac:dyDescent="0.2"/>
  <cols>
    <col min="1" max="1" width="1.7109375" style="60" customWidth="1"/>
    <col min="2" max="2" width="24.85546875" style="66" customWidth="1"/>
    <col min="3" max="4" width="12.42578125" style="66" bestFit="1" customWidth="1"/>
    <col min="5" max="5" width="12" style="66" bestFit="1" customWidth="1"/>
    <col min="6" max="6" width="12.7109375" style="66" bestFit="1" customWidth="1"/>
    <col min="7" max="12" width="12.7109375" style="66" customWidth="1"/>
    <col min="13" max="13" width="11.85546875" style="66" bestFit="1" customWidth="1"/>
    <col min="14" max="15" width="12.28515625" style="66" bestFit="1" customWidth="1"/>
    <col min="16" max="106" width="8.85546875" style="60"/>
    <col min="107" max="16384" width="8.85546875" style="66"/>
  </cols>
  <sheetData>
    <row r="1" spans="1:106" s="59" customFormat="1" ht="33.75" x14ac:dyDescent="0.2">
      <c r="B1" s="234" t="s">
        <v>192</v>
      </c>
      <c r="C1" s="234"/>
      <c r="D1" s="234"/>
      <c r="E1" s="234"/>
      <c r="F1" s="234"/>
      <c r="G1" s="234"/>
      <c r="H1" s="234"/>
      <c r="I1" s="234"/>
      <c r="J1" s="234"/>
      <c r="K1" s="234"/>
      <c r="L1" s="234"/>
      <c r="M1" s="234"/>
      <c r="N1" s="234"/>
      <c r="O1" s="234"/>
    </row>
    <row r="2" spans="1:106" s="60" customFormat="1" ht="18" x14ac:dyDescent="0.25">
      <c r="B2" s="235" t="s">
        <v>198</v>
      </c>
      <c r="C2" s="235"/>
      <c r="D2" s="235"/>
      <c r="E2" s="235"/>
      <c r="F2" s="235"/>
      <c r="G2" s="235"/>
      <c r="H2" s="235"/>
      <c r="I2" s="235"/>
      <c r="J2" s="235"/>
      <c r="K2" s="235"/>
      <c r="L2" s="235"/>
      <c r="M2" s="235"/>
      <c r="N2" s="235"/>
      <c r="O2" s="235"/>
    </row>
    <row r="3" spans="1:106" s="60" customFormat="1" ht="18.75" customHeight="1" x14ac:dyDescent="0.25">
      <c r="B3" s="232" t="s">
        <v>206</v>
      </c>
      <c r="C3" s="232"/>
      <c r="D3" s="232"/>
      <c r="E3" s="232"/>
      <c r="F3" s="232"/>
      <c r="G3" s="232"/>
      <c r="H3" s="232"/>
      <c r="I3" s="232"/>
      <c r="J3" s="232"/>
      <c r="K3" s="232"/>
      <c r="L3" s="232"/>
      <c r="M3" s="232"/>
      <c r="N3" s="232"/>
      <c r="O3" s="232"/>
    </row>
    <row r="4" spans="1:106" s="60" customFormat="1" ht="6.75" customHeight="1" x14ac:dyDescent="0.25">
      <c r="B4" s="61"/>
      <c r="C4" s="92"/>
      <c r="D4" s="93"/>
      <c r="E4" s="93"/>
      <c r="F4" s="93"/>
      <c r="G4" s="93"/>
      <c r="H4" s="93"/>
      <c r="I4" s="93"/>
      <c r="J4" s="93"/>
      <c r="K4" s="93"/>
      <c r="L4" s="93"/>
      <c r="M4" s="93"/>
      <c r="N4" s="93"/>
      <c r="O4" s="61"/>
    </row>
    <row r="5" spans="1:106" s="60" customFormat="1" ht="13.5" customHeight="1" x14ac:dyDescent="0.25">
      <c r="B5" s="61"/>
      <c r="C5" s="63" t="s">
        <v>122</v>
      </c>
      <c r="D5" s="64" t="s">
        <v>123</v>
      </c>
      <c r="E5" s="64" t="s">
        <v>124</v>
      </c>
      <c r="F5" s="64" t="s">
        <v>125</v>
      </c>
      <c r="G5" s="64" t="s">
        <v>126</v>
      </c>
      <c r="H5" s="64" t="s">
        <v>127</v>
      </c>
      <c r="I5" s="64" t="s">
        <v>128</v>
      </c>
      <c r="J5" s="64" t="s">
        <v>129</v>
      </c>
      <c r="K5" s="64" t="s">
        <v>130</v>
      </c>
      <c r="L5" s="64" t="s">
        <v>131</v>
      </c>
      <c r="M5" s="64" t="s">
        <v>132</v>
      </c>
      <c r="N5" s="64" t="s">
        <v>133</v>
      </c>
      <c r="O5" s="65" t="s">
        <v>134</v>
      </c>
    </row>
    <row r="6" spans="1:106" x14ac:dyDescent="0.2">
      <c r="A6" s="66"/>
      <c r="B6" s="237" t="s">
        <v>121</v>
      </c>
      <c r="C6" s="238"/>
      <c r="D6" s="238"/>
      <c r="E6" s="238"/>
      <c r="F6" s="238"/>
      <c r="G6" s="238"/>
      <c r="H6" s="238"/>
      <c r="I6" s="238"/>
      <c r="J6" s="238"/>
      <c r="K6" s="238"/>
      <c r="L6" s="238"/>
      <c r="M6" s="238"/>
      <c r="N6" s="238"/>
      <c r="O6" s="239"/>
      <c r="BU6" s="66"/>
      <c r="BV6" s="66"/>
      <c r="BW6" s="66"/>
      <c r="BX6" s="66"/>
      <c r="BY6" s="66"/>
      <c r="BZ6" s="66"/>
      <c r="CA6" s="66"/>
      <c r="CB6" s="66"/>
      <c r="CC6" s="66"/>
      <c r="CD6" s="66"/>
      <c r="CE6" s="66"/>
      <c r="CF6" s="66"/>
      <c r="CG6" s="66"/>
      <c r="CH6" s="66"/>
      <c r="CI6" s="66"/>
      <c r="CJ6" s="66"/>
      <c r="CK6" s="66"/>
      <c r="CL6" s="66"/>
      <c r="CM6" s="66"/>
      <c r="CN6" s="66"/>
      <c r="CO6" s="66"/>
      <c r="CP6" s="66"/>
      <c r="CQ6" s="66"/>
      <c r="CR6" s="66"/>
      <c r="CS6" s="66"/>
      <c r="CT6" s="66"/>
      <c r="CU6" s="66"/>
      <c r="CV6" s="66"/>
      <c r="CW6" s="66"/>
      <c r="CX6" s="66"/>
      <c r="CY6" s="66"/>
      <c r="CZ6" s="66"/>
      <c r="DA6" s="66"/>
      <c r="DB6" s="66"/>
    </row>
    <row r="7" spans="1:106" x14ac:dyDescent="0.2">
      <c r="A7" s="66"/>
      <c r="B7" s="67" t="s">
        <v>135</v>
      </c>
      <c r="C7" s="68">
        <f>'Cash Flow - Y2'!N50</f>
        <v>63116</v>
      </c>
      <c r="D7" s="69">
        <f>C50</f>
        <v>63116</v>
      </c>
      <c r="E7" s="69">
        <f>D50</f>
        <v>63116</v>
      </c>
      <c r="F7" s="69">
        <f>E50</f>
        <v>63116</v>
      </c>
      <c r="G7" s="69">
        <f t="shared" ref="G7:N7" si="0">F50</f>
        <v>63116</v>
      </c>
      <c r="H7" s="69">
        <f t="shared" si="0"/>
        <v>63116</v>
      </c>
      <c r="I7" s="69">
        <f t="shared" si="0"/>
        <v>63116</v>
      </c>
      <c r="J7" s="69">
        <f t="shared" si="0"/>
        <v>63116</v>
      </c>
      <c r="K7" s="69">
        <f t="shared" si="0"/>
        <v>63116</v>
      </c>
      <c r="L7" s="69">
        <f t="shared" si="0"/>
        <v>63116</v>
      </c>
      <c r="M7" s="69">
        <f t="shared" si="0"/>
        <v>63116</v>
      </c>
      <c r="N7" s="69">
        <f t="shared" si="0"/>
        <v>63116</v>
      </c>
      <c r="O7" s="70"/>
      <c r="BU7" s="66"/>
      <c r="BV7" s="66"/>
      <c r="BW7" s="66"/>
      <c r="BX7" s="66"/>
      <c r="BY7" s="66"/>
      <c r="BZ7" s="66"/>
      <c r="CA7" s="66"/>
      <c r="CB7" s="66"/>
      <c r="CC7" s="66"/>
      <c r="CD7" s="66"/>
      <c r="CE7" s="66"/>
      <c r="CF7" s="66"/>
      <c r="CG7" s="66"/>
      <c r="CH7" s="66"/>
      <c r="CI7" s="66"/>
      <c r="CJ7" s="66"/>
      <c r="CK7" s="66"/>
      <c r="CL7" s="66"/>
      <c r="CM7" s="66"/>
      <c r="CN7" s="66"/>
      <c r="CO7" s="66"/>
      <c r="CP7" s="66"/>
      <c r="CQ7" s="66"/>
      <c r="CR7" s="66"/>
      <c r="CS7" s="66"/>
      <c r="CT7" s="66"/>
      <c r="CU7" s="66"/>
      <c r="CV7" s="66"/>
      <c r="CW7" s="66"/>
      <c r="CX7" s="66"/>
      <c r="CY7" s="66"/>
      <c r="CZ7" s="66"/>
      <c r="DA7" s="66"/>
      <c r="DB7" s="66"/>
    </row>
    <row r="8" spans="1:106" x14ac:dyDescent="0.2">
      <c r="A8" s="66"/>
      <c r="B8" s="71" t="str">
        <f>'Cash Flow - Y2'!B8</f>
        <v>60% pay $10</v>
      </c>
      <c r="C8" s="72">
        <f>SUM('Cash Flow - Y2'!C8*1.05)</f>
        <v>0</v>
      </c>
      <c r="D8" s="72">
        <f>SUM('Cash Flow - Y2'!D8*1.05)</f>
        <v>0</v>
      </c>
      <c r="E8" s="72">
        <f>SUM('Cash Flow - Y2'!E8*1.05)</f>
        <v>0</v>
      </c>
      <c r="F8" s="72">
        <f>SUM('Cash Flow - Y2'!F8*1.05)</f>
        <v>0</v>
      </c>
      <c r="G8" s="72">
        <f>SUM('Cash Flow - Y2'!G8*1.05)</f>
        <v>0</v>
      </c>
      <c r="H8" s="72">
        <f>SUM('Cash Flow - Y2'!H8*1.05)</f>
        <v>0</v>
      </c>
      <c r="I8" s="72">
        <f>SUM('Cash Flow - Y2'!I8*1.05)</f>
        <v>0</v>
      </c>
      <c r="J8" s="72">
        <f>SUM('Cash Flow - Y2'!J8*1.05)</f>
        <v>0</v>
      </c>
      <c r="K8" s="72">
        <f>SUM('Cash Flow - Y2'!K8*1.08)</f>
        <v>0</v>
      </c>
      <c r="L8" s="72">
        <f>SUM('Cash Flow - Y2'!L8*1.08)</f>
        <v>0</v>
      </c>
      <c r="M8" s="72">
        <f>SUM('Cash Flow - Y2'!M8*1.08)</f>
        <v>0</v>
      </c>
      <c r="N8" s="72">
        <f>SUM('Cash Flow - Y2'!N8*1.08)</f>
        <v>0</v>
      </c>
      <c r="O8" s="70">
        <f>SUM(C8:N8)</f>
        <v>0</v>
      </c>
      <c r="BU8" s="66"/>
      <c r="BV8" s="66"/>
      <c r="BW8" s="66"/>
      <c r="BX8" s="66"/>
      <c r="BY8" s="66"/>
      <c r="BZ8" s="66"/>
      <c r="CA8" s="66"/>
      <c r="CB8" s="66"/>
      <c r="CC8" s="66"/>
      <c r="CD8" s="66"/>
      <c r="CE8" s="66"/>
      <c r="CF8" s="66"/>
      <c r="CG8" s="66"/>
      <c r="CH8" s="66"/>
      <c r="CI8" s="66"/>
      <c r="CJ8" s="66"/>
      <c r="CK8" s="66"/>
      <c r="CL8" s="66"/>
      <c r="CM8" s="66"/>
      <c r="CN8" s="66"/>
      <c r="CO8" s="66"/>
      <c r="CP8" s="66"/>
      <c r="CQ8" s="66"/>
      <c r="CR8" s="66"/>
      <c r="CS8" s="66"/>
      <c r="CT8" s="66"/>
      <c r="CU8" s="66"/>
      <c r="CV8" s="66"/>
      <c r="CW8" s="66"/>
      <c r="CX8" s="66"/>
      <c r="CY8" s="66"/>
      <c r="CZ8" s="66"/>
      <c r="DA8" s="66"/>
      <c r="DB8" s="66"/>
    </row>
    <row r="9" spans="1:106" x14ac:dyDescent="0.2">
      <c r="A9" s="66"/>
      <c r="B9" s="71" t="str">
        <f>'Cash Flow - Y2'!B9</f>
        <v>20% pay $5</v>
      </c>
      <c r="C9" s="72">
        <f>SUM('Cash Flow - Y2'!C9*1.05)</f>
        <v>0</v>
      </c>
      <c r="D9" s="72">
        <f>SUM('Cash Flow - Y2'!D9*1.05)</f>
        <v>0</v>
      </c>
      <c r="E9" s="72">
        <f>SUM('Cash Flow - Y2'!E9*1.05)</f>
        <v>0</v>
      </c>
      <c r="F9" s="72">
        <f>SUM('Cash Flow - Y2'!F9*1.05)</f>
        <v>0</v>
      </c>
      <c r="G9" s="72">
        <f>SUM('Cash Flow - Y2'!G9*1.05)</f>
        <v>0</v>
      </c>
      <c r="H9" s="72">
        <f>SUM('Cash Flow - Y2'!H9*1.05)</f>
        <v>0</v>
      </c>
      <c r="I9" s="72">
        <f>SUM('Cash Flow - Y2'!I9*1.05)</f>
        <v>0</v>
      </c>
      <c r="J9" s="72">
        <f>SUM('Cash Flow - Y2'!J9*1.05)</f>
        <v>0</v>
      </c>
      <c r="K9" s="72">
        <f>SUM('Cash Flow - Y2'!K9*1.08)</f>
        <v>0</v>
      </c>
      <c r="L9" s="72">
        <f>SUM('Cash Flow - Y2'!L9*1.08)</f>
        <v>0</v>
      </c>
      <c r="M9" s="72">
        <f>SUM('Cash Flow - Y2'!M9*1.08)</f>
        <v>0</v>
      </c>
      <c r="N9" s="72">
        <f>SUM('Cash Flow - Y2'!N9*1.08)</f>
        <v>0</v>
      </c>
      <c r="O9" s="70">
        <f t="shared" ref="O9:O13" si="1">SUM(C9:N9)</f>
        <v>0</v>
      </c>
      <c r="BU9" s="66"/>
      <c r="BV9" s="66"/>
      <c r="BW9" s="66"/>
      <c r="BX9" s="66"/>
      <c r="BY9" s="66"/>
      <c r="BZ9" s="66"/>
      <c r="CA9" s="66"/>
      <c r="CB9" s="66"/>
      <c r="CC9" s="66"/>
      <c r="CD9" s="66"/>
      <c r="CE9" s="66"/>
      <c r="CF9" s="66"/>
      <c r="CG9" s="66"/>
      <c r="CH9" s="66"/>
      <c r="CI9" s="66"/>
      <c r="CJ9" s="66"/>
      <c r="CK9" s="66"/>
      <c r="CL9" s="66"/>
      <c r="CM9" s="66"/>
      <c r="CN9" s="66"/>
      <c r="CO9" s="66"/>
      <c r="CP9" s="66"/>
      <c r="CQ9" s="66"/>
      <c r="CR9" s="66"/>
      <c r="CS9" s="66"/>
      <c r="CT9" s="66"/>
      <c r="CU9" s="66"/>
      <c r="CV9" s="66"/>
      <c r="CW9" s="66"/>
      <c r="CX9" s="66"/>
      <c r="CY9" s="66"/>
      <c r="CZ9" s="66"/>
      <c r="DA9" s="66"/>
      <c r="DB9" s="66"/>
    </row>
    <row r="10" spans="1:106" x14ac:dyDescent="0.2">
      <c r="A10" s="66"/>
      <c r="B10" s="71" t="str">
        <f>'Cash Flow - Y2'!B10</f>
        <v>20% pay $20</v>
      </c>
      <c r="C10" s="72">
        <f>SUM('Cash Flow - Y2'!C10*1.05)</f>
        <v>0</v>
      </c>
      <c r="D10" s="72">
        <f>SUM('Cash Flow - Y2'!D10*1.05)</f>
        <v>0</v>
      </c>
      <c r="E10" s="72">
        <f>SUM('Cash Flow - Y2'!E10*1.05)</f>
        <v>0</v>
      </c>
      <c r="F10" s="72">
        <f>SUM('Cash Flow - Y2'!F10*1.05)</f>
        <v>0</v>
      </c>
      <c r="G10" s="72">
        <f>SUM('Cash Flow - Y2'!G10*1.05)</f>
        <v>0</v>
      </c>
      <c r="H10" s="72">
        <f>SUM('Cash Flow - Y2'!H10*1.05)</f>
        <v>0</v>
      </c>
      <c r="I10" s="72">
        <f>SUM('Cash Flow - Y2'!I10*1.05)</f>
        <v>0</v>
      </c>
      <c r="J10" s="72">
        <f>SUM('Cash Flow - Y2'!J10*1.05)</f>
        <v>0</v>
      </c>
      <c r="K10" s="72">
        <f>SUM('Cash Flow - Y2'!K10*1.08)</f>
        <v>0</v>
      </c>
      <c r="L10" s="72">
        <f>SUM('Cash Flow - Y2'!L10*1.08)</f>
        <v>0</v>
      </c>
      <c r="M10" s="72">
        <f>SUM('Cash Flow - Y2'!M10*1.08)</f>
        <v>0</v>
      </c>
      <c r="N10" s="72">
        <f>SUM('Cash Flow - Y2'!N10*1.08)</f>
        <v>0</v>
      </c>
      <c r="O10" s="70">
        <f t="shared" si="1"/>
        <v>0</v>
      </c>
      <c r="BU10" s="66"/>
      <c r="BV10" s="66"/>
      <c r="BW10" s="66"/>
      <c r="BX10" s="66"/>
      <c r="BY10" s="66"/>
      <c r="BZ10" s="66"/>
      <c r="CA10" s="66"/>
      <c r="CB10" s="66"/>
      <c r="CC10" s="66"/>
      <c r="CD10" s="66"/>
      <c r="CE10" s="66"/>
      <c r="CF10" s="66"/>
      <c r="CG10" s="66"/>
      <c r="CH10" s="66"/>
      <c r="CI10" s="66"/>
      <c r="CJ10" s="66"/>
      <c r="CK10" s="66"/>
      <c r="CL10" s="66"/>
      <c r="CM10" s="66"/>
      <c r="CN10" s="66"/>
      <c r="CO10" s="66"/>
      <c r="CP10" s="66"/>
      <c r="CQ10" s="66"/>
      <c r="CR10" s="66"/>
      <c r="CS10" s="66"/>
      <c r="CT10" s="66"/>
      <c r="CU10" s="66"/>
      <c r="CV10" s="66"/>
      <c r="CW10" s="66"/>
      <c r="CX10" s="66"/>
      <c r="CY10" s="66"/>
      <c r="CZ10" s="66"/>
      <c r="DA10" s="66"/>
      <c r="DB10" s="66"/>
    </row>
    <row r="11" spans="1:106" x14ac:dyDescent="0.2">
      <c r="A11" s="66"/>
      <c r="B11" s="71" t="str">
        <f>'Cash Flow - Y2'!B11</f>
        <v xml:space="preserve"> </v>
      </c>
      <c r="C11" s="72">
        <f>SUM('Cash Flow - Y2'!C11*1.05)</f>
        <v>0</v>
      </c>
      <c r="D11" s="72">
        <f>SUM('Cash Flow - Y2'!D11*1.05)</f>
        <v>0</v>
      </c>
      <c r="E11" s="72">
        <f>SUM('Cash Flow - Y2'!E11*1.05)</f>
        <v>0</v>
      </c>
      <c r="F11" s="72">
        <f>SUM('Cash Flow - Y2'!F11*1.05)</f>
        <v>0</v>
      </c>
      <c r="G11" s="72">
        <f>SUM('Cash Flow - Y2'!G11*1.05)</f>
        <v>0</v>
      </c>
      <c r="H11" s="72">
        <f>SUM('Cash Flow - Y2'!H11*1.05)</f>
        <v>0</v>
      </c>
      <c r="I11" s="72">
        <f>SUM('Cash Flow - Y2'!I11*1.05)</f>
        <v>0</v>
      </c>
      <c r="J11" s="72">
        <f>SUM('Cash Flow - Y2'!J11*1.05)</f>
        <v>0</v>
      </c>
      <c r="K11" s="72">
        <f>SUM('Cash Flow - Y2'!K11*1.08)</f>
        <v>0</v>
      </c>
      <c r="L11" s="72">
        <f>SUM('Cash Flow - Y2'!L11*1.08)</f>
        <v>0</v>
      </c>
      <c r="M11" s="72">
        <f>SUM('Cash Flow - Y2'!M11*1.08)</f>
        <v>0</v>
      </c>
      <c r="N11" s="72">
        <f>SUM('Cash Flow - Y2'!N11*1.08)</f>
        <v>0</v>
      </c>
      <c r="O11" s="70">
        <f t="shared" si="1"/>
        <v>0</v>
      </c>
      <c r="BU11" s="66"/>
      <c r="BV11" s="66"/>
      <c r="BW11" s="66"/>
      <c r="BX11" s="66"/>
      <c r="BY11" s="66"/>
      <c r="BZ11" s="66"/>
      <c r="CA11" s="66"/>
      <c r="CB11" s="66"/>
      <c r="CC11" s="66"/>
      <c r="CD11" s="66"/>
      <c r="CE11" s="66"/>
      <c r="CF11" s="66"/>
      <c r="CG11" s="66"/>
      <c r="CH11" s="66"/>
      <c r="CI11" s="66"/>
      <c r="CJ11" s="66"/>
      <c r="CK11" s="66"/>
      <c r="CL11" s="66"/>
      <c r="CM11" s="66"/>
      <c r="CN11" s="66"/>
      <c r="CO11" s="66"/>
      <c r="CP11" s="66"/>
      <c r="CQ11" s="66"/>
      <c r="CR11" s="66"/>
      <c r="CS11" s="66"/>
      <c r="CT11" s="66"/>
      <c r="CU11" s="66"/>
      <c r="CV11" s="66"/>
      <c r="CW11" s="66"/>
      <c r="CX11" s="66"/>
      <c r="CY11" s="66"/>
      <c r="CZ11" s="66"/>
      <c r="DA11" s="66"/>
      <c r="DB11" s="66"/>
    </row>
    <row r="12" spans="1:106" x14ac:dyDescent="0.2">
      <c r="A12" s="66"/>
      <c r="B12" s="71" t="str">
        <f>'Cash Flow - Y2'!B12</f>
        <v>Collections</v>
      </c>
      <c r="C12" s="72">
        <v>0</v>
      </c>
      <c r="D12" s="70">
        <v>0</v>
      </c>
      <c r="E12" s="70">
        <v>0</v>
      </c>
      <c r="F12" s="70">
        <v>0</v>
      </c>
      <c r="G12" s="70">
        <v>0</v>
      </c>
      <c r="H12" s="70">
        <v>0</v>
      </c>
      <c r="I12" s="70">
        <v>0</v>
      </c>
      <c r="J12" s="70">
        <v>0</v>
      </c>
      <c r="K12" s="70">
        <v>0</v>
      </c>
      <c r="L12" s="70">
        <v>0</v>
      </c>
      <c r="M12" s="70">
        <v>0</v>
      </c>
      <c r="N12" s="70">
        <v>0</v>
      </c>
      <c r="O12" s="70">
        <f t="shared" si="1"/>
        <v>0</v>
      </c>
      <c r="BU12" s="66"/>
      <c r="BV12" s="66"/>
      <c r="BW12" s="66"/>
      <c r="BX12" s="66"/>
      <c r="BY12" s="66"/>
      <c r="BZ12" s="66"/>
      <c r="CA12" s="66"/>
      <c r="CB12" s="66"/>
      <c r="CC12" s="66"/>
      <c r="CD12" s="66"/>
      <c r="CE12" s="66"/>
      <c r="CF12" s="66"/>
      <c r="CG12" s="66"/>
      <c r="CH12" s="66"/>
      <c r="CI12" s="66"/>
      <c r="CJ12" s="66"/>
      <c r="CK12" s="66"/>
      <c r="CL12" s="66"/>
      <c r="CM12" s="66"/>
      <c r="CN12" s="66"/>
      <c r="CO12" s="66"/>
      <c r="CP12" s="66"/>
      <c r="CQ12" s="66"/>
      <c r="CR12" s="66"/>
      <c r="CS12" s="66"/>
      <c r="CT12" s="66"/>
      <c r="CU12" s="66"/>
      <c r="CV12" s="66"/>
      <c r="CW12" s="66"/>
      <c r="CX12" s="66"/>
      <c r="CY12" s="66"/>
      <c r="CZ12" s="66"/>
      <c r="DA12" s="66"/>
      <c r="DB12" s="66"/>
    </row>
    <row r="13" spans="1:106" ht="13.5" thickBot="1" x14ac:dyDescent="0.25">
      <c r="A13" s="66"/>
      <c r="B13" s="73" t="str">
        <f>'Cash Flow - Y2'!B13</f>
        <v>Loans</v>
      </c>
      <c r="C13" s="72">
        <v>0</v>
      </c>
      <c r="D13" s="70">
        <v>0</v>
      </c>
      <c r="E13" s="70">
        <v>0</v>
      </c>
      <c r="F13" s="70">
        <v>0</v>
      </c>
      <c r="G13" s="70">
        <v>0</v>
      </c>
      <c r="H13" s="70">
        <v>0</v>
      </c>
      <c r="I13" s="70">
        <v>0</v>
      </c>
      <c r="J13" s="70">
        <v>0</v>
      </c>
      <c r="K13" s="70">
        <v>0</v>
      </c>
      <c r="L13" s="70">
        <v>0</v>
      </c>
      <c r="M13" s="70">
        <v>0</v>
      </c>
      <c r="N13" s="70">
        <v>0</v>
      </c>
      <c r="O13" s="70">
        <f t="shared" si="1"/>
        <v>0</v>
      </c>
      <c r="BU13" s="66"/>
      <c r="BV13" s="66"/>
      <c r="BW13" s="66"/>
      <c r="BX13" s="66"/>
      <c r="BY13" s="66"/>
      <c r="BZ13" s="66"/>
      <c r="CA13" s="66"/>
      <c r="CB13" s="66"/>
      <c r="CC13" s="66"/>
      <c r="CD13" s="66"/>
      <c r="CE13" s="66"/>
      <c r="CF13" s="66"/>
      <c r="CG13" s="66"/>
      <c r="CH13" s="66"/>
      <c r="CI13" s="66"/>
      <c r="CJ13" s="66"/>
      <c r="CK13" s="66"/>
      <c r="CL13" s="66"/>
      <c r="CM13" s="66"/>
      <c r="CN13" s="66"/>
      <c r="CO13" s="66"/>
      <c r="CP13" s="66"/>
      <c r="CQ13" s="66"/>
      <c r="CR13" s="66"/>
      <c r="CS13" s="66"/>
      <c r="CT13" s="66"/>
      <c r="CU13" s="66"/>
      <c r="CV13" s="66"/>
      <c r="CW13" s="66"/>
      <c r="CX13" s="66"/>
      <c r="CY13" s="66"/>
      <c r="CZ13" s="66"/>
      <c r="DA13" s="66"/>
      <c r="DB13" s="66"/>
    </row>
    <row r="14" spans="1:106" ht="14.25" thickTop="1" thickBot="1" x14ac:dyDescent="0.25">
      <c r="A14" s="66"/>
      <c r="B14" s="94" t="s">
        <v>138</v>
      </c>
      <c r="C14" s="95">
        <f>SUM(C8:C13)</f>
        <v>0</v>
      </c>
      <c r="D14" s="95">
        <f t="shared" ref="D14:N14" si="2">SUM(D8:D13)</f>
        <v>0</v>
      </c>
      <c r="E14" s="95">
        <f t="shared" si="2"/>
        <v>0</v>
      </c>
      <c r="F14" s="95">
        <f t="shared" si="2"/>
        <v>0</v>
      </c>
      <c r="G14" s="95">
        <f t="shared" si="2"/>
        <v>0</v>
      </c>
      <c r="H14" s="95">
        <f t="shared" si="2"/>
        <v>0</v>
      </c>
      <c r="I14" s="95">
        <f t="shared" si="2"/>
        <v>0</v>
      </c>
      <c r="J14" s="95">
        <f t="shared" si="2"/>
        <v>0</v>
      </c>
      <c r="K14" s="95">
        <f t="shared" si="2"/>
        <v>0</v>
      </c>
      <c r="L14" s="95">
        <f t="shared" si="2"/>
        <v>0</v>
      </c>
      <c r="M14" s="95">
        <f t="shared" si="2"/>
        <v>0</v>
      </c>
      <c r="N14" s="95">
        <f t="shared" si="2"/>
        <v>0</v>
      </c>
      <c r="O14" s="74">
        <f>SUM(C14:N14)</f>
        <v>0</v>
      </c>
      <c r="BU14" s="66"/>
      <c r="BV14" s="66"/>
      <c r="BW14" s="66"/>
      <c r="BX14" s="66"/>
      <c r="BY14" s="66"/>
      <c r="BZ14" s="66"/>
      <c r="CA14" s="66"/>
      <c r="CB14" s="66"/>
      <c r="CC14" s="66"/>
      <c r="CD14" s="66"/>
      <c r="CE14" s="66"/>
      <c r="CF14" s="66"/>
      <c r="CG14" s="66"/>
      <c r="CH14" s="66"/>
      <c r="CI14" s="66"/>
      <c r="CJ14" s="66"/>
      <c r="CK14" s="66"/>
      <c r="CL14" s="66"/>
      <c r="CM14" s="66"/>
      <c r="CN14" s="66"/>
      <c r="CO14" s="66"/>
      <c r="CP14" s="66"/>
      <c r="CQ14" s="66"/>
      <c r="CR14" s="66"/>
      <c r="CS14" s="66"/>
      <c r="CT14" s="66"/>
      <c r="CU14" s="66"/>
      <c r="CV14" s="66"/>
      <c r="CW14" s="66"/>
      <c r="CX14" s="66"/>
      <c r="CY14" s="66"/>
      <c r="CZ14" s="66"/>
      <c r="DA14" s="66"/>
      <c r="DB14" s="66"/>
    </row>
    <row r="15" spans="1:106" ht="14.25" thickTop="1" thickBot="1" x14ac:dyDescent="0.25">
      <c r="A15" s="66"/>
      <c r="B15" s="96" t="s">
        <v>139</v>
      </c>
      <c r="C15" s="97">
        <f>IF(COUNT(C7:C13),SUM(C7:C13),"")</f>
        <v>63116</v>
      </c>
      <c r="D15" s="97">
        <f>IF(COUNT(D8:D13),SUM(D7:D13),"")</f>
        <v>63116</v>
      </c>
      <c r="E15" s="98">
        <f>IF(COUNT(E8:E13),SUM(E7:E13),"")</f>
        <v>63116</v>
      </c>
      <c r="F15" s="98">
        <f>IF(COUNT(F8:F13),SUM(F7:F13),"")</f>
        <v>63116</v>
      </c>
      <c r="G15" s="98">
        <f t="shared" ref="G15:N15" si="3">IF(COUNT(G8:G13),SUM(G7:G13),"")</f>
        <v>63116</v>
      </c>
      <c r="H15" s="98">
        <f t="shared" si="3"/>
        <v>63116</v>
      </c>
      <c r="I15" s="98">
        <f t="shared" si="3"/>
        <v>63116</v>
      </c>
      <c r="J15" s="98">
        <f t="shared" si="3"/>
        <v>63116</v>
      </c>
      <c r="K15" s="98">
        <f t="shared" si="3"/>
        <v>63116</v>
      </c>
      <c r="L15" s="98">
        <f t="shared" si="3"/>
        <v>63116</v>
      </c>
      <c r="M15" s="98">
        <f t="shared" si="3"/>
        <v>63116</v>
      </c>
      <c r="N15" s="98">
        <f t="shared" si="3"/>
        <v>63116</v>
      </c>
      <c r="O15" s="75"/>
      <c r="BU15" s="66"/>
      <c r="BV15" s="66"/>
      <c r="BW15" s="66"/>
      <c r="BX15" s="66"/>
      <c r="BY15" s="66"/>
      <c r="BZ15" s="66"/>
      <c r="CA15" s="66"/>
      <c r="CB15" s="66"/>
      <c r="CC15" s="66"/>
      <c r="CD15" s="66"/>
      <c r="CE15" s="66"/>
      <c r="CF15" s="66"/>
      <c r="CG15" s="66"/>
      <c r="CH15" s="66"/>
      <c r="CI15" s="66"/>
      <c r="CJ15" s="66"/>
      <c r="CK15" s="66"/>
      <c r="CL15" s="66"/>
      <c r="CM15" s="66"/>
      <c r="CN15" s="66"/>
      <c r="CO15" s="66"/>
      <c r="CP15" s="66"/>
      <c r="CQ15" s="66"/>
      <c r="CR15" s="66"/>
      <c r="CS15" s="66"/>
      <c r="CT15" s="66"/>
      <c r="CU15" s="66"/>
      <c r="CV15" s="66"/>
      <c r="CW15" s="66"/>
      <c r="CX15" s="66"/>
      <c r="CY15" s="66"/>
      <c r="CZ15" s="66"/>
      <c r="DA15" s="66"/>
      <c r="DB15" s="66"/>
    </row>
    <row r="16" spans="1:106" s="60" customFormat="1" ht="4.5" customHeight="1" x14ac:dyDescent="0.2">
      <c r="B16" s="157"/>
      <c r="C16" s="158"/>
      <c r="D16" s="158"/>
      <c r="E16" s="159"/>
      <c r="F16" s="159"/>
      <c r="G16" s="159"/>
      <c r="H16" s="159"/>
      <c r="I16" s="159"/>
      <c r="J16" s="159"/>
      <c r="K16" s="159"/>
      <c r="L16" s="159"/>
      <c r="M16" s="159"/>
      <c r="N16" s="159"/>
      <c r="O16" s="156"/>
    </row>
    <row r="17" spans="1:106" s="60" customFormat="1" x14ac:dyDescent="0.2">
      <c r="B17" s="237" t="s">
        <v>140</v>
      </c>
      <c r="C17" s="238"/>
      <c r="D17" s="238"/>
      <c r="E17" s="238"/>
      <c r="F17" s="238"/>
      <c r="G17" s="238"/>
      <c r="H17" s="238"/>
      <c r="I17" s="238"/>
      <c r="J17" s="238"/>
      <c r="K17" s="238"/>
      <c r="L17" s="238"/>
      <c r="M17" s="238"/>
      <c r="N17" s="238"/>
      <c r="O17" s="239"/>
    </row>
    <row r="18" spans="1:106" x14ac:dyDescent="0.2">
      <c r="A18" s="66"/>
      <c r="B18" s="160" t="s">
        <v>141</v>
      </c>
      <c r="C18" s="161">
        <f>SUM('Cash Flow - Y2'!C18*1.05)</f>
        <v>0</v>
      </c>
      <c r="D18" s="161">
        <f>SUM('Cash Flow - Y2'!D18*1.05)</f>
        <v>0</v>
      </c>
      <c r="E18" s="161">
        <f>SUM('Cash Flow - Y2'!E18*1.05)</f>
        <v>0</v>
      </c>
      <c r="F18" s="161">
        <f>SUM('Cash Flow - Y2'!F18*1.05)</f>
        <v>0</v>
      </c>
      <c r="G18" s="161">
        <f>SUM('Cash Flow - Y2'!G18*1.05)</f>
        <v>0</v>
      </c>
      <c r="H18" s="161">
        <f>SUM('Cash Flow - Y2'!H18*1.05)</f>
        <v>0</v>
      </c>
      <c r="I18" s="161">
        <f>SUM('Cash Flow - Y2'!I18*1.05)</f>
        <v>0</v>
      </c>
      <c r="J18" s="161">
        <f>SUM('Cash Flow - Y2'!J18*1.05)</f>
        <v>0</v>
      </c>
      <c r="K18" s="161">
        <f>'Cash Flow - Y2'!K18*1.08</f>
        <v>0</v>
      </c>
      <c r="L18" s="161">
        <f>'Cash Flow - Y2'!L18*1.08</f>
        <v>0</v>
      </c>
      <c r="M18" s="161">
        <f>'Cash Flow - Y2'!M18*1.08</f>
        <v>0</v>
      </c>
      <c r="N18" s="161">
        <f>'Cash Flow - Y2'!N18*1.08</f>
        <v>0</v>
      </c>
      <c r="O18" s="161">
        <f>SUM(C18:N18)</f>
        <v>0</v>
      </c>
      <c r="BU18" s="66"/>
      <c r="BV18" s="66"/>
      <c r="BW18" s="66"/>
      <c r="BX18" s="66"/>
      <c r="BY18" s="66"/>
      <c r="BZ18" s="66"/>
      <c r="CA18" s="66"/>
      <c r="CB18" s="66"/>
      <c r="CC18" s="66"/>
      <c r="CD18" s="66"/>
      <c r="CE18" s="66"/>
      <c r="CF18" s="66"/>
      <c r="CG18" s="66"/>
      <c r="CH18" s="66"/>
      <c r="CI18" s="66"/>
      <c r="CJ18" s="66"/>
      <c r="CK18" s="66"/>
      <c r="CL18" s="66"/>
      <c r="CM18" s="66"/>
      <c r="CN18" s="66"/>
      <c r="CO18" s="66"/>
      <c r="CP18" s="66"/>
      <c r="CQ18" s="66"/>
      <c r="CR18" s="66"/>
      <c r="CS18" s="66"/>
      <c r="CT18" s="66"/>
      <c r="CU18" s="66"/>
      <c r="CV18" s="66"/>
      <c r="CW18" s="66"/>
      <c r="CX18" s="66"/>
      <c r="CY18" s="66"/>
      <c r="CZ18" s="66"/>
      <c r="DA18" s="66"/>
      <c r="DB18" s="66"/>
    </row>
    <row r="19" spans="1:106" x14ac:dyDescent="0.2">
      <c r="A19" s="66"/>
      <c r="B19" s="76" t="s">
        <v>31</v>
      </c>
      <c r="C19" s="77">
        <f>SUM('Cash Flow - Y2'!C19*1.05)</f>
        <v>0</v>
      </c>
      <c r="D19" s="77">
        <f>SUM('Cash Flow - Y2'!D19*1.05)</f>
        <v>0</v>
      </c>
      <c r="E19" s="77">
        <f>SUM('Cash Flow - Y2'!E19*1.05)</f>
        <v>0</v>
      </c>
      <c r="F19" s="77">
        <f>SUM('Cash Flow - Y2'!F19*1.05)</f>
        <v>0</v>
      </c>
      <c r="G19" s="77">
        <f>SUM('Cash Flow - Y2'!G19*1.05)</f>
        <v>0</v>
      </c>
      <c r="H19" s="77">
        <f>SUM('Cash Flow - Y2'!H19*1.05)</f>
        <v>0</v>
      </c>
      <c r="I19" s="77">
        <f>SUM('Cash Flow - Y2'!I19*1.05)</f>
        <v>0</v>
      </c>
      <c r="J19" s="77">
        <f>SUM('Cash Flow - Y2'!J19*1.05)</f>
        <v>0</v>
      </c>
      <c r="K19" s="77">
        <f>SUM('Cash Flow - Y2'!K19*1.08)</f>
        <v>0</v>
      </c>
      <c r="L19" s="77">
        <f>SUM('Cash Flow - Y2'!L19*1.08)</f>
        <v>0</v>
      </c>
      <c r="M19" s="77">
        <f>SUM('Cash Flow - Y2'!M19*1.08)</f>
        <v>0</v>
      </c>
      <c r="N19" s="77">
        <f>SUM('Cash Flow - Y2'!N19*1.08)</f>
        <v>0</v>
      </c>
      <c r="O19" s="77">
        <f t="shared" ref="O19:O38" si="4">SUM(C19:N19)</f>
        <v>0</v>
      </c>
      <c r="BU19" s="66"/>
      <c r="BV19" s="66"/>
      <c r="BW19" s="66"/>
      <c r="BX19" s="66"/>
      <c r="BY19" s="66"/>
      <c r="BZ19" s="66"/>
      <c r="CA19" s="66"/>
      <c r="CB19" s="66"/>
      <c r="CC19" s="66"/>
      <c r="CD19" s="66"/>
      <c r="CE19" s="66"/>
      <c r="CF19" s="66"/>
      <c r="CG19" s="66"/>
      <c r="CH19" s="66"/>
      <c r="CI19" s="66"/>
      <c r="CJ19" s="66"/>
      <c r="CK19" s="66"/>
      <c r="CL19" s="66"/>
      <c r="CM19" s="66"/>
      <c r="CN19" s="66"/>
      <c r="CO19" s="66"/>
      <c r="CP19" s="66"/>
      <c r="CQ19" s="66"/>
      <c r="CR19" s="66"/>
      <c r="CS19" s="66"/>
      <c r="CT19" s="66"/>
      <c r="CU19" s="66"/>
      <c r="CV19" s="66"/>
      <c r="CW19" s="66"/>
      <c r="CX19" s="66"/>
      <c r="CY19" s="66"/>
      <c r="CZ19" s="66"/>
      <c r="DA19" s="66"/>
      <c r="DB19" s="66"/>
    </row>
    <row r="20" spans="1:106" x14ac:dyDescent="0.2">
      <c r="A20" s="66"/>
      <c r="B20" s="76" t="s">
        <v>27</v>
      </c>
      <c r="C20" s="77">
        <f>SUM('Cash Flow - Y2'!C20*1.05)</f>
        <v>0</v>
      </c>
      <c r="D20" s="77">
        <f>SUM('Cash Flow - Y2'!D20*1.05)</f>
        <v>0</v>
      </c>
      <c r="E20" s="77">
        <f>SUM('Cash Flow - Y2'!E20*1.05)</f>
        <v>0</v>
      </c>
      <c r="F20" s="77">
        <f>SUM('Cash Flow - Y2'!F20*1.05)</f>
        <v>0</v>
      </c>
      <c r="G20" s="77">
        <f>SUM('Cash Flow - Y2'!G20*1.05)</f>
        <v>0</v>
      </c>
      <c r="H20" s="77">
        <f>SUM('Cash Flow - Y2'!H20*1.05)</f>
        <v>0</v>
      </c>
      <c r="I20" s="77">
        <f>SUM('Cash Flow - Y2'!I20*1.05)</f>
        <v>0</v>
      </c>
      <c r="J20" s="77">
        <f>SUM('Cash Flow - Y2'!J20*1.05)</f>
        <v>0</v>
      </c>
      <c r="K20" s="77">
        <f>SUM('Cash Flow - Y2'!K20*1.08)</f>
        <v>0</v>
      </c>
      <c r="L20" s="77">
        <f>SUM('Cash Flow - Y2'!L20*1.08)</f>
        <v>0</v>
      </c>
      <c r="M20" s="77">
        <f>SUM('Cash Flow - Y2'!M20*1.08)</f>
        <v>0</v>
      </c>
      <c r="N20" s="77">
        <f>SUM('Cash Flow - Y2'!N20*1.08)</f>
        <v>0</v>
      </c>
      <c r="O20" s="77">
        <f t="shared" si="4"/>
        <v>0</v>
      </c>
      <c r="BU20" s="66"/>
      <c r="BV20" s="66"/>
      <c r="BW20" s="66"/>
      <c r="BX20" s="66"/>
      <c r="BY20" s="66"/>
      <c r="BZ20" s="66"/>
      <c r="CA20" s="66"/>
      <c r="CB20" s="66"/>
      <c r="CC20" s="66"/>
      <c r="CD20" s="66"/>
      <c r="CE20" s="66"/>
      <c r="CF20" s="66"/>
      <c r="CG20" s="66"/>
      <c r="CH20" s="66"/>
      <c r="CI20" s="66"/>
      <c r="CJ20" s="66"/>
      <c r="CK20" s="66"/>
      <c r="CL20" s="66"/>
      <c r="CM20" s="66"/>
      <c r="CN20" s="66"/>
      <c r="CO20" s="66"/>
      <c r="CP20" s="66"/>
      <c r="CQ20" s="66"/>
      <c r="CR20" s="66"/>
      <c r="CS20" s="66"/>
      <c r="CT20" s="66"/>
      <c r="CU20" s="66"/>
      <c r="CV20" s="66"/>
      <c r="CW20" s="66"/>
      <c r="CX20" s="66"/>
      <c r="CY20" s="66"/>
      <c r="CZ20" s="66"/>
      <c r="DA20" s="66"/>
      <c r="DB20" s="66"/>
    </row>
    <row r="21" spans="1:106" x14ac:dyDescent="0.2">
      <c r="A21" s="66"/>
      <c r="B21" s="76" t="s">
        <v>164</v>
      </c>
      <c r="C21" s="77">
        <v>0</v>
      </c>
      <c r="D21" s="77">
        <v>0</v>
      </c>
      <c r="E21" s="77">
        <v>0</v>
      </c>
      <c r="F21" s="77">
        <v>0</v>
      </c>
      <c r="G21" s="77">
        <v>0</v>
      </c>
      <c r="H21" s="77">
        <v>0</v>
      </c>
      <c r="I21" s="77">
        <v>0</v>
      </c>
      <c r="J21" s="77">
        <v>0</v>
      </c>
      <c r="K21" s="77">
        <v>0</v>
      </c>
      <c r="L21" s="77">
        <v>0</v>
      </c>
      <c r="M21" s="77">
        <v>0</v>
      </c>
      <c r="N21" s="77">
        <v>0</v>
      </c>
      <c r="O21" s="77">
        <f t="shared" si="4"/>
        <v>0</v>
      </c>
      <c r="BU21" s="66"/>
      <c r="BV21" s="66"/>
      <c r="BW21" s="66"/>
      <c r="BX21" s="66"/>
      <c r="BY21" s="66"/>
      <c r="BZ21" s="66"/>
      <c r="CA21" s="66"/>
      <c r="CB21" s="66"/>
      <c r="CC21" s="66"/>
      <c r="CD21" s="66"/>
      <c r="CE21" s="66"/>
      <c r="CF21" s="66"/>
      <c r="CG21" s="66"/>
      <c r="CH21" s="66"/>
      <c r="CI21" s="66"/>
      <c r="CJ21" s="66"/>
      <c r="CK21" s="66"/>
      <c r="CL21" s="66"/>
      <c r="CM21" s="66"/>
      <c r="CN21" s="66"/>
      <c r="CO21" s="66"/>
      <c r="CP21" s="66"/>
      <c r="CQ21" s="66"/>
      <c r="CR21" s="66"/>
      <c r="CS21" s="66"/>
      <c r="CT21" s="66"/>
      <c r="CU21" s="66"/>
      <c r="CV21" s="66"/>
      <c r="CW21" s="66"/>
      <c r="CX21" s="66"/>
      <c r="CY21" s="66"/>
      <c r="CZ21" s="66"/>
      <c r="DA21" s="66"/>
      <c r="DB21" s="66"/>
    </row>
    <row r="22" spans="1:106" x14ac:dyDescent="0.2">
      <c r="A22" s="66"/>
      <c r="B22" s="76" t="s">
        <v>32</v>
      </c>
      <c r="C22" s="77">
        <v>0</v>
      </c>
      <c r="D22" s="77">
        <v>0</v>
      </c>
      <c r="E22" s="77">
        <v>0</v>
      </c>
      <c r="F22" s="77">
        <v>0</v>
      </c>
      <c r="G22" s="77">
        <v>0</v>
      </c>
      <c r="H22" s="77">
        <v>0</v>
      </c>
      <c r="I22" s="77">
        <v>0</v>
      </c>
      <c r="J22" s="77">
        <v>0</v>
      </c>
      <c r="K22" s="77">
        <v>0</v>
      </c>
      <c r="L22" s="77">
        <v>0</v>
      </c>
      <c r="M22" s="77">
        <v>0</v>
      </c>
      <c r="N22" s="77">
        <v>0</v>
      </c>
      <c r="O22" s="77">
        <f t="shared" si="4"/>
        <v>0</v>
      </c>
      <c r="BU22" s="66"/>
      <c r="BV22" s="66"/>
      <c r="BW22" s="66"/>
      <c r="BX22" s="66"/>
      <c r="BY22" s="66"/>
      <c r="BZ22" s="66"/>
      <c r="CA22" s="66"/>
      <c r="CB22" s="66"/>
      <c r="CC22" s="66"/>
      <c r="CD22" s="66"/>
      <c r="CE22" s="66"/>
      <c r="CF22" s="66"/>
      <c r="CG22" s="66"/>
      <c r="CH22" s="66"/>
      <c r="CI22" s="66"/>
      <c r="CJ22" s="66"/>
      <c r="CK22" s="66"/>
      <c r="CL22" s="66"/>
      <c r="CM22" s="66"/>
      <c r="CN22" s="66"/>
      <c r="CO22" s="66"/>
      <c r="CP22" s="66"/>
      <c r="CQ22" s="66"/>
      <c r="CR22" s="66"/>
      <c r="CS22" s="66"/>
      <c r="CT22" s="66"/>
      <c r="CU22" s="66"/>
      <c r="CV22" s="66"/>
      <c r="CW22" s="66"/>
      <c r="CX22" s="66"/>
      <c r="CY22" s="66"/>
      <c r="CZ22" s="66"/>
      <c r="DA22" s="66"/>
      <c r="DB22" s="66"/>
    </row>
    <row r="23" spans="1:106" x14ac:dyDescent="0.2">
      <c r="A23" s="66"/>
      <c r="B23" s="76" t="s">
        <v>142</v>
      </c>
      <c r="C23" s="77">
        <v>0</v>
      </c>
      <c r="D23" s="77">
        <v>0</v>
      </c>
      <c r="E23" s="77">
        <v>0</v>
      </c>
      <c r="F23" s="77">
        <v>0</v>
      </c>
      <c r="G23" s="77">
        <v>0</v>
      </c>
      <c r="H23" s="77">
        <v>0</v>
      </c>
      <c r="I23" s="77">
        <v>0</v>
      </c>
      <c r="J23" s="77">
        <v>0</v>
      </c>
      <c r="K23" s="77">
        <v>0</v>
      </c>
      <c r="L23" s="77">
        <v>0</v>
      </c>
      <c r="M23" s="77">
        <v>0</v>
      </c>
      <c r="N23" s="77">
        <v>0</v>
      </c>
      <c r="O23" s="77">
        <f t="shared" si="4"/>
        <v>0</v>
      </c>
      <c r="BU23" s="66"/>
      <c r="BV23" s="66"/>
      <c r="BW23" s="66"/>
      <c r="BX23" s="66"/>
      <c r="BY23" s="66"/>
      <c r="BZ23" s="66"/>
      <c r="CA23" s="66"/>
      <c r="CB23" s="66"/>
      <c r="CC23" s="66"/>
      <c r="CD23" s="66"/>
      <c r="CE23" s="66"/>
      <c r="CF23" s="66"/>
      <c r="CG23" s="66"/>
      <c r="CH23" s="66"/>
      <c r="CI23" s="66"/>
      <c r="CJ23" s="66"/>
      <c r="CK23" s="66"/>
      <c r="CL23" s="66"/>
      <c r="CM23" s="66"/>
      <c r="CN23" s="66"/>
      <c r="CO23" s="66"/>
      <c r="CP23" s="66"/>
      <c r="CQ23" s="66"/>
      <c r="CR23" s="66"/>
      <c r="CS23" s="66"/>
      <c r="CT23" s="66"/>
      <c r="CU23" s="66"/>
      <c r="CV23" s="66"/>
      <c r="CW23" s="66"/>
      <c r="CX23" s="66"/>
      <c r="CY23" s="66"/>
      <c r="CZ23" s="66"/>
      <c r="DA23" s="66"/>
      <c r="DB23" s="66"/>
    </row>
    <row r="24" spans="1:106" x14ac:dyDescent="0.2">
      <c r="A24" s="66"/>
      <c r="B24" s="76" t="s">
        <v>143</v>
      </c>
      <c r="C24" s="77">
        <v>0</v>
      </c>
      <c r="D24" s="77">
        <v>0</v>
      </c>
      <c r="E24" s="77">
        <v>0</v>
      </c>
      <c r="F24" s="77">
        <v>0</v>
      </c>
      <c r="G24" s="77">
        <v>0</v>
      </c>
      <c r="H24" s="77">
        <v>0</v>
      </c>
      <c r="I24" s="77">
        <v>0</v>
      </c>
      <c r="J24" s="77">
        <v>0</v>
      </c>
      <c r="K24" s="77">
        <v>0</v>
      </c>
      <c r="L24" s="77">
        <v>0</v>
      </c>
      <c r="M24" s="77">
        <v>0</v>
      </c>
      <c r="N24" s="77">
        <v>0</v>
      </c>
      <c r="O24" s="77">
        <f t="shared" si="4"/>
        <v>0</v>
      </c>
      <c r="BU24" s="66"/>
      <c r="BV24" s="66"/>
      <c r="BW24" s="66"/>
      <c r="BX24" s="66"/>
      <c r="BY24" s="66"/>
      <c r="BZ24" s="66"/>
      <c r="CA24" s="66"/>
      <c r="CB24" s="66"/>
      <c r="CC24" s="66"/>
      <c r="CD24" s="66"/>
      <c r="CE24" s="66"/>
      <c r="CF24" s="66"/>
      <c r="CG24" s="66"/>
      <c r="CH24" s="66"/>
      <c r="CI24" s="66"/>
      <c r="CJ24" s="66"/>
      <c r="CK24" s="66"/>
      <c r="CL24" s="66"/>
      <c r="CM24" s="66"/>
      <c r="CN24" s="66"/>
      <c r="CO24" s="66"/>
      <c r="CP24" s="66"/>
      <c r="CQ24" s="66"/>
      <c r="CR24" s="66"/>
      <c r="CS24" s="66"/>
      <c r="CT24" s="66"/>
      <c r="CU24" s="66"/>
      <c r="CV24" s="66"/>
      <c r="CW24" s="66"/>
      <c r="CX24" s="66"/>
      <c r="CY24" s="66"/>
      <c r="CZ24" s="66"/>
      <c r="DA24" s="66"/>
      <c r="DB24" s="66"/>
    </row>
    <row r="25" spans="1:106" x14ac:dyDescent="0.2">
      <c r="A25" s="66"/>
      <c r="B25" s="76" t="s">
        <v>4</v>
      </c>
      <c r="C25" s="77">
        <v>0</v>
      </c>
      <c r="D25" s="77">
        <v>0</v>
      </c>
      <c r="E25" s="77">
        <v>0</v>
      </c>
      <c r="F25" s="77">
        <v>0</v>
      </c>
      <c r="G25" s="77">
        <v>0</v>
      </c>
      <c r="H25" s="77">
        <v>0</v>
      </c>
      <c r="I25" s="77">
        <v>0</v>
      </c>
      <c r="J25" s="77">
        <v>0</v>
      </c>
      <c r="K25" s="77">
        <v>0</v>
      </c>
      <c r="L25" s="77">
        <v>0</v>
      </c>
      <c r="M25" s="77">
        <v>0</v>
      </c>
      <c r="N25" s="77">
        <v>0</v>
      </c>
      <c r="O25" s="77">
        <f t="shared" si="4"/>
        <v>0</v>
      </c>
      <c r="BU25" s="66"/>
      <c r="BV25" s="66"/>
      <c r="BW25" s="66"/>
      <c r="BX25" s="66"/>
      <c r="BY25" s="66"/>
      <c r="BZ25" s="66"/>
      <c r="CA25" s="66"/>
      <c r="CB25" s="66"/>
      <c r="CC25" s="66"/>
      <c r="CD25" s="66"/>
      <c r="CE25" s="66"/>
      <c r="CF25" s="66"/>
      <c r="CG25" s="66"/>
      <c r="CH25" s="66"/>
      <c r="CI25" s="66"/>
      <c r="CJ25" s="66"/>
      <c r="CK25" s="66"/>
      <c r="CL25" s="66"/>
      <c r="CM25" s="66"/>
      <c r="CN25" s="66"/>
      <c r="CO25" s="66"/>
      <c r="CP25" s="66"/>
      <c r="CQ25" s="66"/>
      <c r="CR25" s="66"/>
      <c r="CS25" s="66"/>
      <c r="CT25" s="66"/>
      <c r="CU25" s="66"/>
      <c r="CV25" s="66"/>
      <c r="CW25" s="66"/>
      <c r="CX25" s="66"/>
      <c r="CY25" s="66"/>
      <c r="CZ25" s="66"/>
      <c r="DA25" s="66"/>
      <c r="DB25" s="66"/>
    </row>
    <row r="26" spans="1:106" x14ac:dyDescent="0.2">
      <c r="A26" s="66"/>
      <c r="B26" s="76" t="s">
        <v>5</v>
      </c>
      <c r="C26" s="77">
        <v>0</v>
      </c>
      <c r="D26" s="77">
        <v>0</v>
      </c>
      <c r="E26" s="77">
        <v>0</v>
      </c>
      <c r="F26" s="77">
        <v>0</v>
      </c>
      <c r="G26" s="77">
        <v>0</v>
      </c>
      <c r="H26" s="77">
        <v>0</v>
      </c>
      <c r="I26" s="77">
        <v>0</v>
      </c>
      <c r="J26" s="77">
        <v>0</v>
      </c>
      <c r="K26" s="77">
        <v>0</v>
      </c>
      <c r="L26" s="77">
        <v>0</v>
      </c>
      <c r="M26" s="77">
        <v>0</v>
      </c>
      <c r="N26" s="77">
        <v>0</v>
      </c>
      <c r="O26" s="77">
        <f t="shared" si="4"/>
        <v>0</v>
      </c>
      <c r="BU26" s="66"/>
      <c r="BV26" s="66"/>
      <c r="BW26" s="66"/>
      <c r="BX26" s="66"/>
      <c r="BY26" s="66"/>
      <c r="BZ26" s="66"/>
      <c r="CA26" s="66"/>
      <c r="CB26" s="66"/>
      <c r="CC26" s="66"/>
      <c r="CD26" s="66"/>
      <c r="CE26" s="66"/>
      <c r="CF26" s="66"/>
      <c r="CG26" s="66"/>
      <c r="CH26" s="66"/>
      <c r="CI26" s="66"/>
      <c r="CJ26" s="66"/>
      <c r="CK26" s="66"/>
      <c r="CL26" s="66"/>
      <c r="CM26" s="66"/>
      <c r="CN26" s="66"/>
      <c r="CO26" s="66"/>
      <c r="CP26" s="66"/>
      <c r="CQ26" s="66"/>
      <c r="CR26" s="66"/>
      <c r="CS26" s="66"/>
      <c r="CT26" s="66"/>
      <c r="CU26" s="66"/>
      <c r="CV26" s="66"/>
      <c r="CW26" s="66"/>
      <c r="CX26" s="66"/>
      <c r="CY26" s="66"/>
      <c r="CZ26" s="66"/>
      <c r="DA26" s="66"/>
      <c r="DB26" s="66"/>
    </row>
    <row r="27" spans="1:106" x14ac:dyDescent="0.2">
      <c r="A27" s="66"/>
      <c r="B27" s="78" t="s">
        <v>34</v>
      </c>
      <c r="C27" s="77">
        <v>0</v>
      </c>
      <c r="D27" s="77">
        <v>0</v>
      </c>
      <c r="E27" s="77">
        <v>0</v>
      </c>
      <c r="F27" s="77">
        <v>0</v>
      </c>
      <c r="G27" s="77">
        <v>0</v>
      </c>
      <c r="H27" s="77">
        <v>0</v>
      </c>
      <c r="I27" s="77">
        <v>0</v>
      </c>
      <c r="J27" s="77">
        <v>0</v>
      </c>
      <c r="K27" s="77">
        <v>0</v>
      </c>
      <c r="L27" s="77">
        <v>0</v>
      </c>
      <c r="M27" s="77">
        <v>0</v>
      </c>
      <c r="N27" s="77">
        <v>0</v>
      </c>
      <c r="O27" s="77">
        <f t="shared" si="4"/>
        <v>0</v>
      </c>
      <c r="BU27" s="66"/>
      <c r="BV27" s="66"/>
      <c r="BW27" s="66"/>
      <c r="BX27" s="66"/>
      <c r="BY27" s="66"/>
      <c r="BZ27" s="66"/>
      <c r="CA27" s="66"/>
      <c r="CB27" s="66"/>
      <c r="CC27" s="66"/>
      <c r="CD27" s="66"/>
      <c r="CE27" s="66"/>
      <c r="CF27" s="66"/>
      <c r="CG27" s="66"/>
      <c r="CH27" s="66"/>
      <c r="CI27" s="66"/>
      <c r="CJ27" s="66"/>
      <c r="CK27" s="66"/>
      <c r="CL27" s="66"/>
      <c r="CM27" s="66"/>
      <c r="CN27" s="66"/>
      <c r="CO27" s="66"/>
      <c r="CP27" s="66"/>
      <c r="CQ27" s="66"/>
      <c r="CR27" s="66"/>
      <c r="CS27" s="66"/>
      <c r="CT27" s="66"/>
      <c r="CU27" s="66"/>
      <c r="CV27" s="66"/>
      <c r="CW27" s="66"/>
      <c r="CX27" s="66"/>
      <c r="CY27" s="66"/>
      <c r="CZ27" s="66"/>
      <c r="DA27" s="66"/>
      <c r="DB27" s="66"/>
    </row>
    <row r="28" spans="1:106" x14ac:dyDescent="0.2">
      <c r="A28" s="66"/>
      <c r="B28" s="76" t="s">
        <v>144</v>
      </c>
      <c r="C28" s="77">
        <v>0</v>
      </c>
      <c r="D28" s="77">
        <v>0</v>
      </c>
      <c r="E28" s="77">
        <v>0</v>
      </c>
      <c r="F28" s="77">
        <v>0</v>
      </c>
      <c r="G28" s="77">
        <v>0</v>
      </c>
      <c r="H28" s="77">
        <v>0</v>
      </c>
      <c r="I28" s="77">
        <v>0</v>
      </c>
      <c r="J28" s="77">
        <v>0</v>
      </c>
      <c r="K28" s="77">
        <v>0</v>
      </c>
      <c r="L28" s="77">
        <v>0</v>
      </c>
      <c r="M28" s="77">
        <v>0</v>
      </c>
      <c r="N28" s="77">
        <v>0</v>
      </c>
      <c r="O28" s="77">
        <f t="shared" si="4"/>
        <v>0</v>
      </c>
      <c r="BU28" s="66"/>
      <c r="BV28" s="66"/>
      <c r="BW28" s="66"/>
      <c r="BX28" s="66"/>
      <c r="BY28" s="66"/>
      <c r="BZ28" s="66"/>
      <c r="CA28" s="66"/>
      <c r="CB28" s="66"/>
      <c r="CC28" s="66"/>
      <c r="CD28" s="66"/>
      <c r="CE28" s="66"/>
      <c r="CF28" s="66"/>
      <c r="CG28" s="66"/>
      <c r="CH28" s="66"/>
      <c r="CI28" s="66"/>
      <c r="CJ28" s="66"/>
      <c r="CK28" s="66"/>
      <c r="CL28" s="66"/>
      <c r="CM28" s="66"/>
      <c r="CN28" s="66"/>
      <c r="CO28" s="66"/>
      <c r="CP28" s="66"/>
      <c r="CQ28" s="66"/>
      <c r="CR28" s="66"/>
      <c r="CS28" s="66"/>
      <c r="CT28" s="66"/>
      <c r="CU28" s="66"/>
      <c r="CV28" s="66"/>
      <c r="CW28" s="66"/>
      <c r="CX28" s="66"/>
      <c r="CY28" s="66"/>
      <c r="CZ28" s="66"/>
      <c r="DA28" s="66"/>
      <c r="DB28" s="66"/>
    </row>
    <row r="29" spans="1:106" x14ac:dyDescent="0.2">
      <c r="A29" s="66"/>
      <c r="B29" s="76" t="s">
        <v>36</v>
      </c>
      <c r="C29" s="77">
        <v>0</v>
      </c>
      <c r="D29" s="77">
        <v>0</v>
      </c>
      <c r="E29" s="77">
        <v>0</v>
      </c>
      <c r="F29" s="77">
        <v>0</v>
      </c>
      <c r="G29" s="77">
        <v>0</v>
      </c>
      <c r="H29" s="77">
        <v>0</v>
      </c>
      <c r="I29" s="77">
        <v>0</v>
      </c>
      <c r="J29" s="77">
        <v>0</v>
      </c>
      <c r="K29" s="77">
        <v>0</v>
      </c>
      <c r="L29" s="77">
        <v>0</v>
      </c>
      <c r="M29" s="77">
        <v>0</v>
      </c>
      <c r="N29" s="77">
        <v>0</v>
      </c>
      <c r="O29" s="77">
        <f t="shared" si="4"/>
        <v>0</v>
      </c>
      <c r="BU29" s="66"/>
      <c r="BV29" s="66"/>
      <c r="BW29" s="66"/>
      <c r="BX29" s="66"/>
      <c r="BY29" s="66"/>
      <c r="BZ29" s="66"/>
      <c r="CA29" s="66"/>
      <c r="CB29" s="66"/>
      <c r="CC29" s="66"/>
      <c r="CD29" s="66"/>
      <c r="CE29" s="66"/>
      <c r="CF29" s="66"/>
      <c r="CG29" s="66"/>
      <c r="CH29" s="66"/>
      <c r="CI29" s="66"/>
      <c r="CJ29" s="66"/>
      <c r="CK29" s="66"/>
      <c r="CL29" s="66"/>
      <c r="CM29" s="66"/>
      <c r="CN29" s="66"/>
      <c r="CO29" s="66"/>
      <c r="CP29" s="66"/>
      <c r="CQ29" s="66"/>
      <c r="CR29" s="66"/>
      <c r="CS29" s="66"/>
      <c r="CT29" s="66"/>
      <c r="CU29" s="66"/>
      <c r="CV29" s="66"/>
      <c r="CW29" s="66"/>
      <c r="CX29" s="66"/>
      <c r="CY29" s="66"/>
      <c r="CZ29" s="66"/>
      <c r="DA29" s="66"/>
      <c r="DB29" s="66"/>
    </row>
    <row r="30" spans="1:106" x14ac:dyDescent="0.2">
      <c r="A30" s="66"/>
      <c r="B30" s="76" t="s">
        <v>37</v>
      </c>
      <c r="C30" s="77">
        <v>0</v>
      </c>
      <c r="D30" s="77">
        <v>0</v>
      </c>
      <c r="E30" s="77">
        <v>0</v>
      </c>
      <c r="F30" s="77">
        <v>0</v>
      </c>
      <c r="G30" s="77">
        <v>0</v>
      </c>
      <c r="H30" s="77">
        <v>0</v>
      </c>
      <c r="I30" s="77">
        <v>0</v>
      </c>
      <c r="J30" s="77">
        <v>0</v>
      </c>
      <c r="K30" s="77">
        <v>0</v>
      </c>
      <c r="L30" s="77">
        <v>0</v>
      </c>
      <c r="M30" s="77">
        <v>0</v>
      </c>
      <c r="N30" s="77">
        <v>0</v>
      </c>
      <c r="O30" s="77">
        <f t="shared" si="4"/>
        <v>0</v>
      </c>
      <c r="BU30" s="66"/>
      <c r="BV30" s="66"/>
      <c r="BW30" s="66"/>
      <c r="BX30" s="66"/>
      <c r="BY30" s="66"/>
      <c r="BZ30" s="66"/>
      <c r="CA30" s="66"/>
      <c r="CB30" s="66"/>
      <c r="CC30" s="66"/>
      <c r="CD30" s="66"/>
      <c r="CE30" s="66"/>
      <c r="CF30" s="66"/>
      <c r="CG30" s="66"/>
      <c r="CH30" s="66"/>
      <c r="CI30" s="66"/>
      <c r="CJ30" s="66"/>
      <c r="CK30" s="66"/>
      <c r="CL30" s="66"/>
      <c r="CM30" s="66"/>
      <c r="CN30" s="66"/>
      <c r="CO30" s="66"/>
      <c r="CP30" s="66"/>
      <c r="CQ30" s="66"/>
      <c r="CR30" s="66"/>
      <c r="CS30" s="66"/>
      <c r="CT30" s="66"/>
      <c r="CU30" s="66"/>
      <c r="CV30" s="66"/>
      <c r="CW30" s="66"/>
      <c r="CX30" s="66"/>
      <c r="CY30" s="66"/>
      <c r="CZ30" s="66"/>
      <c r="DA30" s="66"/>
      <c r="DB30" s="66"/>
    </row>
    <row r="31" spans="1:106" x14ac:dyDescent="0.2">
      <c r="A31" s="66"/>
      <c r="B31" s="76" t="s">
        <v>38</v>
      </c>
      <c r="C31" s="77">
        <v>0</v>
      </c>
      <c r="D31" s="77">
        <v>0</v>
      </c>
      <c r="E31" s="77">
        <v>0</v>
      </c>
      <c r="F31" s="77">
        <v>0</v>
      </c>
      <c r="G31" s="77">
        <v>0</v>
      </c>
      <c r="H31" s="77">
        <v>0</v>
      </c>
      <c r="I31" s="77">
        <v>0</v>
      </c>
      <c r="J31" s="77">
        <v>0</v>
      </c>
      <c r="K31" s="77">
        <v>0</v>
      </c>
      <c r="L31" s="77">
        <v>0</v>
      </c>
      <c r="M31" s="77">
        <v>0</v>
      </c>
      <c r="N31" s="77">
        <v>0</v>
      </c>
      <c r="O31" s="77">
        <f t="shared" si="4"/>
        <v>0</v>
      </c>
      <c r="BU31" s="66"/>
      <c r="BV31" s="66"/>
      <c r="BW31" s="66"/>
      <c r="BX31" s="66"/>
      <c r="BY31" s="66"/>
      <c r="BZ31" s="66"/>
      <c r="CA31" s="66"/>
      <c r="CB31" s="66"/>
      <c r="CC31" s="66"/>
      <c r="CD31" s="66"/>
      <c r="CE31" s="66"/>
      <c r="CF31" s="66"/>
      <c r="CG31" s="66"/>
      <c r="CH31" s="66"/>
      <c r="CI31" s="66"/>
      <c r="CJ31" s="66"/>
      <c r="CK31" s="66"/>
      <c r="CL31" s="66"/>
      <c r="CM31" s="66"/>
      <c r="CN31" s="66"/>
      <c r="CO31" s="66"/>
      <c r="CP31" s="66"/>
      <c r="CQ31" s="66"/>
      <c r="CR31" s="66"/>
      <c r="CS31" s="66"/>
      <c r="CT31" s="66"/>
      <c r="CU31" s="66"/>
      <c r="CV31" s="66"/>
      <c r="CW31" s="66"/>
      <c r="CX31" s="66"/>
      <c r="CY31" s="66"/>
      <c r="CZ31" s="66"/>
      <c r="DA31" s="66"/>
      <c r="DB31" s="66"/>
    </row>
    <row r="32" spans="1:106" x14ac:dyDescent="0.2">
      <c r="A32" s="66"/>
      <c r="B32" s="76" t="s">
        <v>39</v>
      </c>
      <c r="C32" s="77">
        <v>0</v>
      </c>
      <c r="D32" s="77">
        <v>0</v>
      </c>
      <c r="E32" s="77">
        <v>0</v>
      </c>
      <c r="F32" s="77">
        <v>0</v>
      </c>
      <c r="G32" s="77">
        <v>0</v>
      </c>
      <c r="H32" s="77">
        <v>0</v>
      </c>
      <c r="I32" s="77">
        <v>0</v>
      </c>
      <c r="J32" s="77">
        <v>0</v>
      </c>
      <c r="K32" s="77">
        <v>0</v>
      </c>
      <c r="L32" s="77">
        <v>0</v>
      </c>
      <c r="M32" s="77">
        <v>0</v>
      </c>
      <c r="N32" s="77">
        <v>0</v>
      </c>
      <c r="O32" s="77">
        <f t="shared" si="4"/>
        <v>0</v>
      </c>
      <c r="BU32" s="66"/>
      <c r="BV32" s="66"/>
      <c r="BW32" s="66"/>
      <c r="BX32" s="66"/>
      <c r="BY32" s="66"/>
      <c r="BZ32" s="66"/>
      <c r="CA32" s="66"/>
      <c r="CB32" s="66"/>
      <c r="CC32" s="66"/>
      <c r="CD32" s="66"/>
      <c r="CE32" s="66"/>
      <c r="CF32" s="66"/>
      <c r="CG32" s="66"/>
      <c r="CH32" s="66"/>
      <c r="CI32" s="66"/>
      <c r="CJ32" s="66"/>
      <c r="CK32" s="66"/>
      <c r="CL32" s="66"/>
      <c r="CM32" s="66"/>
      <c r="CN32" s="66"/>
      <c r="CO32" s="66"/>
      <c r="CP32" s="66"/>
      <c r="CQ32" s="66"/>
      <c r="CR32" s="66"/>
      <c r="CS32" s="66"/>
      <c r="CT32" s="66"/>
      <c r="CU32" s="66"/>
      <c r="CV32" s="66"/>
      <c r="CW32" s="66"/>
      <c r="CX32" s="66"/>
      <c r="CY32" s="66"/>
      <c r="CZ32" s="66"/>
      <c r="DA32" s="66"/>
      <c r="DB32" s="66"/>
    </row>
    <row r="33" spans="1:106" x14ac:dyDescent="0.2">
      <c r="A33" s="66"/>
      <c r="B33" s="76" t="s">
        <v>40</v>
      </c>
      <c r="C33" s="77">
        <v>0</v>
      </c>
      <c r="D33" s="77">
        <v>0</v>
      </c>
      <c r="E33" s="77">
        <v>0</v>
      </c>
      <c r="F33" s="77">
        <v>0</v>
      </c>
      <c r="G33" s="77">
        <v>0</v>
      </c>
      <c r="H33" s="77">
        <v>0</v>
      </c>
      <c r="I33" s="77">
        <v>0</v>
      </c>
      <c r="J33" s="77">
        <v>0</v>
      </c>
      <c r="K33" s="77">
        <v>0</v>
      </c>
      <c r="L33" s="77">
        <v>0</v>
      </c>
      <c r="M33" s="77">
        <v>0</v>
      </c>
      <c r="N33" s="77">
        <v>0</v>
      </c>
      <c r="O33" s="77">
        <f t="shared" si="4"/>
        <v>0</v>
      </c>
      <c r="BU33" s="66"/>
      <c r="BV33" s="66"/>
      <c r="BW33" s="66"/>
      <c r="BX33" s="66"/>
      <c r="BY33" s="66"/>
      <c r="BZ33" s="66"/>
      <c r="CA33" s="66"/>
      <c r="CB33" s="66"/>
      <c r="CC33" s="66"/>
      <c r="CD33" s="66"/>
      <c r="CE33" s="66"/>
      <c r="CF33" s="66"/>
      <c r="CG33" s="66"/>
      <c r="CH33" s="66"/>
      <c r="CI33" s="66"/>
      <c r="CJ33" s="66"/>
      <c r="CK33" s="66"/>
      <c r="CL33" s="66"/>
      <c r="CM33" s="66"/>
      <c r="CN33" s="66"/>
      <c r="CO33" s="66"/>
      <c r="CP33" s="66"/>
      <c r="CQ33" s="66"/>
      <c r="CR33" s="66"/>
      <c r="CS33" s="66"/>
      <c r="CT33" s="66"/>
      <c r="CU33" s="66"/>
      <c r="CV33" s="66"/>
      <c r="CW33" s="66"/>
      <c r="CX33" s="66"/>
      <c r="CY33" s="66"/>
      <c r="CZ33" s="66"/>
      <c r="DA33" s="66"/>
      <c r="DB33" s="66"/>
    </row>
    <row r="34" spans="1:106" x14ac:dyDescent="0.2">
      <c r="A34" s="66"/>
      <c r="B34" s="76" t="s">
        <v>41</v>
      </c>
      <c r="C34" s="77">
        <v>0</v>
      </c>
      <c r="D34" s="77">
        <v>0</v>
      </c>
      <c r="E34" s="77">
        <v>0</v>
      </c>
      <c r="F34" s="77">
        <v>0</v>
      </c>
      <c r="G34" s="77">
        <v>0</v>
      </c>
      <c r="H34" s="77">
        <v>0</v>
      </c>
      <c r="I34" s="77">
        <v>0</v>
      </c>
      <c r="J34" s="77">
        <v>0</v>
      </c>
      <c r="K34" s="77">
        <v>0</v>
      </c>
      <c r="L34" s="77">
        <v>0</v>
      </c>
      <c r="M34" s="77">
        <v>0</v>
      </c>
      <c r="N34" s="77">
        <v>0</v>
      </c>
      <c r="O34" s="77">
        <f t="shared" si="4"/>
        <v>0</v>
      </c>
      <c r="BU34" s="66"/>
      <c r="BV34" s="66"/>
      <c r="BW34" s="66"/>
      <c r="BX34" s="66"/>
      <c r="BY34" s="66"/>
      <c r="BZ34" s="66"/>
      <c r="CA34" s="66"/>
      <c r="CB34" s="66"/>
      <c r="CC34" s="66"/>
      <c r="CD34" s="66"/>
      <c r="CE34" s="66"/>
      <c r="CF34" s="66"/>
      <c r="CG34" s="66"/>
      <c r="CH34" s="66"/>
      <c r="CI34" s="66"/>
      <c r="CJ34" s="66"/>
      <c r="CK34" s="66"/>
      <c r="CL34" s="66"/>
      <c r="CM34" s="66"/>
      <c r="CN34" s="66"/>
      <c r="CO34" s="66"/>
      <c r="CP34" s="66"/>
      <c r="CQ34" s="66"/>
      <c r="CR34" s="66"/>
      <c r="CS34" s="66"/>
      <c r="CT34" s="66"/>
      <c r="CU34" s="66"/>
      <c r="CV34" s="66"/>
      <c r="CW34" s="66"/>
      <c r="CX34" s="66"/>
      <c r="CY34" s="66"/>
      <c r="CZ34" s="66"/>
      <c r="DA34" s="66"/>
      <c r="DB34" s="66"/>
    </row>
    <row r="35" spans="1:106" x14ac:dyDescent="0.2">
      <c r="B35" s="76" t="s">
        <v>145</v>
      </c>
      <c r="C35" s="77">
        <v>0</v>
      </c>
      <c r="D35" s="77">
        <v>0</v>
      </c>
      <c r="E35" s="77">
        <v>0</v>
      </c>
      <c r="F35" s="77">
        <v>0</v>
      </c>
      <c r="G35" s="77">
        <v>0</v>
      </c>
      <c r="H35" s="77">
        <v>0</v>
      </c>
      <c r="I35" s="77">
        <v>0</v>
      </c>
      <c r="J35" s="77">
        <v>0</v>
      </c>
      <c r="K35" s="77">
        <v>0</v>
      </c>
      <c r="L35" s="77">
        <v>0</v>
      </c>
      <c r="M35" s="77">
        <v>0</v>
      </c>
      <c r="N35" s="77">
        <v>0</v>
      </c>
      <c r="O35" s="77">
        <f t="shared" si="4"/>
        <v>0</v>
      </c>
      <c r="BU35" s="66"/>
      <c r="BV35" s="66"/>
      <c r="BW35" s="66"/>
      <c r="BX35" s="66"/>
      <c r="BY35" s="66"/>
      <c r="BZ35" s="66"/>
      <c r="CA35" s="66"/>
      <c r="CB35" s="66"/>
      <c r="CC35" s="66"/>
      <c r="CD35" s="66"/>
      <c r="CE35" s="66"/>
      <c r="CF35" s="66"/>
      <c r="CG35" s="66"/>
      <c r="CH35" s="66"/>
      <c r="CI35" s="66"/>
      <c r="CJ35" s="66"/>
      <c r="CK35" s="66"/>
      <c r="CL35" s="66"/>
      <c r="CM35" s="66"/>
      <c r="CN35" s="66"/>
      <c r="CO35" s="66"/>
      <c r="CP35" s="66"/>
      <c r="CQ35" s="66"/>
      <c r="CR35" s="66"/>
      <c r="CS35" s="66"/>
      <c r="CT35" s="66"/>
      <c r="CU35" s="66"/>
      <c r="CV35" s="66"/>
      <c r="CW35" s="66"/>
      <c r="CX35" s="66"/>
      <c r="CY35" s="66"/>
      <c r="CZ35" s="66"/>
      <c r="DA35" s="66"/>
      <c r="DB35" s="66"/>
    </row>
    <row r="36" spans="1:106" x14ac:dyDescent="0.2">
      <c r="B36" s="76" t="s">
        <v>43</v>
      </c>
      <c r="C36" s="77">
        <v>0</v>
      </c>
      <c r="D36" s="77">
        <v>0</v>
      </c>
      <c r="E36" s="77">
        <v>0</v>
      </c>
      <c r="F36" s="77">
        <v>0</v>
      </c>
      <c r="G36" s="77">
        <v>0</v>
      </c>
      <c r="H36" s="77">
        <v>0</v>
      </c>
      <c r="I36" s="77">
        <v>0</v>
      </c>
      <c r="J36" s="77">
        <v>0</v>
      </c>
      <c r="K36" s="77">
        <v>0</v>
      </c>
      <c r="L36" s="77">
        <v>0</v>
      </c>
      <c r="M36" s="77">
        <v>0</v>
      </c>
      <c r="N36" s="77">
        <v>0</v>
      </c>
      <c r="O36" s="77">
        <f t="shared" si="4"/>
        <v>0</v>
      </c>
      <c r="BU36" s="66"/>
      <c r="BV36" s="66"/>
      <c r="BW36" s="66"/>
      <c r="BX36" s="66"/>
      <c r="BY36" s="66"/>
      <c r="BZ36" s="66"/>
      <c r="CA36" s="66"/>
      <c r="CB36" s="66"/>
      <c r="CC36" s="66"/>
      <c r="CD36" s="66"/>
      <c r="CE36" s="66"/>
      <c r="CF36" s="66"/>
      <c r="CG36" s="66"/>
      <c r="CH36" s="66"/>
      <c r="CI36" s="66"/>
      <c r="CJ36" s="66"/>
      <c r="CK36" s="66"/>
      <c r="CL36" s="66"/>
      <c r="CM36" s="66"/>
      <c r="CN36" s="66"/>
      <c r="CO36" s="66"/>
      <c r="CP36" s="66"/>
      <c r="CQ36" s="66"/>
      <c r="CR36" s="66"/>
      <c r="CS36" s="66"/>
      <c r="CT36" s="66"/>
      <c r="CU36" s="66"/>
      <c r="CV36" s="66"/>
      <c r="CW36" s="66"/>
      <c r="CX36" s="66"/>
      <c r="CY36" s="66"/>
      <c r="CZ36" s="66"/>
      <c r="DA36" s="66"/>
      <c r="DB36" s="66"/>
    </row>
    <row r="37" spans="1:106" x14ac:dyDescent="0.2">
      <c r="B37" s="76" t="s">
        <v>7</v>
      </c>
      <c r="C37" s="77">
        <v>0</v>
      </c>
      <c r="D37" s="77">
        <v>0</v>
      </c>
      <c r="E37" s="77">
        <v>0</v>
      </c>
      <c r="F37" s="77">
        <v>0</v>
      </c>
      <c r="G37" s="77">
        <v>0</v>
      </c>
      <c r="H37" s="77">
        <v>0</v>
      </c>
      <c r="I37" s="77">
        <v>0</v>
      </c>
      <c r="J37" s="77">
        <v>0</v>
      </c>
      <c r="K37" s="77">
        <v>0</v>
      </c>
      <c r="L37" s="77">
        <v>0</v>
      </c>
      <c r="M37" s="77">
        <v>0</v>
      </c>
      <c r="N37" s="77">
        <v>0</v>
      </c>
      <c r="O37" s="77">
        <f t="shared" si="4"/>
        <v>0</v>
      </c>
      <c r="BU37" s="66"/>
      <c r="BV37" s="66"/>
      <c r="BW37" s="66"/>
      <c r="BX37" s="66"/>
      <c r="BY37" s="66"/>
      <c r="BZ37" s="66"/>
      <c r="CA37" s="66"/>
      <c r="CB37" s="66"/>
      <c r="CC37" s="66"/>
      <c r="CD37" s="66"/>
      <c r="CE37" s="66"/>
      <c r="CF37" s="66"/>
      <c r="CG37" s="66"/>
      <c r="CH37" s="66"/>
      <c r="CI37" s="66"/>
      <c r="CJ37" s="66"/>
      <c r="CK37" s="66"/>
      <c r="CL37" s="66"/>
      <c r="CM37" s="66"/>
      <c r="CN37" s="66"/>
      <c r="CO37" s="66"/>
      <c r="CP37" s="66"/>
      <c r="CQ37" s="66"/>
      <c r="CR37" s="66"/>
      <c r="CS37" s="66"/>
      <c r="CT37" s="66"/>
      <c r="CU37" s="66"/>
      <c r="CV37" s="66"/>
      <c r="CW37" s="66"/>
      <c r="CX37" s="66"/>
      <c r="CY37" s="66"/>
      <c r="CZ37" s="66"/>
      <c r="DA37" s="66"/>
      <c r="DB37" s="66"/>
    </row>
    <row r="38" spans="1:106" ht="13.5" thickBot="1" x14ac:dyDescent="0.25">
      <c r="B38" s="181" t="s">
        <v>6</v>
      </c>
      <c r="C38" s="80">
        <v>0</v>
      </c>
      <c r="D38" s="80">
        <v>0</v>
      </c>
      <c r="E38" s="80">
        <v>0</v>
      </c>
      <c r="F38" s="80">
        <v>0</v>
      </c>
      <c r="G38" s="80">
        <v>0</v>
      </c>
      <c r="H38" s="80">
        <v>0</v>
      </c>
      <c r="I38" s="80">
        <v>0</v>
      </c>
      <c r="J38" s="80">
        <v>0</v>
      </c>
      <c r="K38" s="80">
        <v>0</v>
      </c>
      <c r="L38" s="80">
        <v>0</v>
      </c>
      <c r="M38" s="80">
        <v>0</v>
      </c>
      <c r="N38" s="80">
        <v>0</v>
      </c>
      <c r="O38" s="80">
        <f t="shared" si="4"/>
        <v>0</v>
      </c>
      <c r="BT38" s="66"/>
      <c r="BU38" s="66"/>
      <c r="BV38" s="66"/>
      <c r="BW38" s="66"/>
      <c r="BX38" s="66"/>
      <c r="BY38" s="66"/>
      <c r="BZ38" s="66"/>
      <c r="CA38" s="66"/>
      <c r="CB38" s="66"/>
      <c r="CC38" s="66"/>
      <c r="CD38" s="66"/>
      <c r="CE38" s="66"/>
      <c r="CF38" s="66"/>
      <c r="CG38" s="66"/>
      <c r="CH38" s="66"/>
      <c r="CI38" s="66"/>
      <c r="CJ38" s="66"/>
      <c r="CK38" s="66"/>
      <c r="CL38" s="66"/>
      <c r="CM38" s="66"/>
      <c r="CN38" s="66"/>
      <c r="CO38" s="66"/>
      <c r="CP38" s="66"/>
      <c r="CQ38" s="66"/>
      <c r="CR38" s="66"/>
      <c r="CS38" s="66"/>
      <c r="CT38" s="66"/>
      <c r="CU38" s="66"/>
      <c r="CV38" s="66"/>
      <c r="CW38" s="66"/>
      <c r="CX38" s="66"/>
      <c r="CY38" s="66"/>
      <c r="CZ38" s="66"/>
      <c r="DA38" s="66"/>
      <c r="DB38" s="66"/>
    </row>
    <row r="39" spans="1:106" ht="14.25" thickTop="1" thickBot="1" x14ac:dyDescent="0.25">
      <c r="B39" s="99" t="s">
        <v>146</v>
      </c>
      <c r="C39" s="95">
        <f t="shared" ref="C39:N39" si="5">IF(COUNT(C18:C38),SUM(C18:C38),"")</f>
        <v>0</v>
      </c>
      <c r="D39" s="95">
        <f t="shared" si="5"/>
        <v>0</v>
      </c>
      <c r="E39" s="95">
        <f t="shared" si="5"/>
        <v>0</v>
      </c>
      <c r="F39" s="95">
        <f t="shared" si="5"/>
        <v>0</v>
      </c>
      <c r="G39" s="95">
        <f t="shared" si="5"/>
        <v>0</v>
      </c>
      <c r="H39" s="95">
        <f t="shared" si="5"/>
        <v>0</v>
      </c>
      <c r="I39" s="95">
        <f t="shared" si="5"/>
        <v>0</v>
      </c>
      <c r="J39" s="95">
        <f t="shared" si="5"/>
        <v>0</v>
      </c>
      <c r="K39" s="95">
        <f t="shared" si="5"/>
        <v>0</v>
      </c>
      <c r="L39" s="95">
        <f t="shared" si="5"/>
        <v>0</v>
      </c>
      <c r="M39" s="95">
        <f t="shared" si="5"/>
        <v>0</v>
      </c>
      <c r="N39" s="95">
        <f t="shared" si="5"/>
        <v>0</v>
      </c>
      <c r="O39" s="86">
        <f>SUM(C39:N39)</f>
        <v>0</v>
      </c>
      <c r="BU39" s="66"/>
      <c r="BV39" s="66"/>
      <c r="BW39" s="66"/>
      <c r="BX39" s="66"/>
      <c r="BY39" s="66"/>
      <c r="BZ39" s="66"/>
      <c r="CA39" s="66"/>
      <c r="CB39" s="66"/>
      <c r="CC39" s="66"/>
      <c r="CD39" s="66"/>
      <c r="CE39" s="66"/>
      <c r="CF39" s="66"/>
      <c r="CG39" s="66"/>
      <c r="CH39" s="66"/>
      <c r="CI39" s="66"/>
      <c r="CJ39" s="66"/>
      <c r="CK39" s="66"/>
      <c r="CL39" s="66"/>
      <c r="CM39" s="66"/>
      <c r="CN39" s="66"/>
      <c r="CO39" s="66"/>
      <c r="CP39" s="66"/>
      <c r="CQ39" s="66"/>
      <c r="CR39" s="66"/>
      <c r="CS39" s="66"/>
      <c r="CT39" s="66"/>
      <c r="CU39" s="66"/>
      <c r="CV39" s="66"/>
      <c r="CW39" s="66"/>
      <c r="CX39" s="66"/>
      <c r="CY39" s="66"/>
      <c r="CZ39" s="66"/>
      <c r="DA39" s="66"/>
      <c r="DB39" s="66"/>
    </row>
    <row r="40" spans="1:106" ht="14.25" thickTop="1" thickBot="1" x14ac:dyDescent="0.25">
      <c r="B40" s="96" t="s">
        <v>147</v>
      </c>
      <c r="C40" s="97">
        <f t="shared" ref="C40:N40" si="6">SUM(C15-C39)</f>
        <v>63116</v>
      </c>
      <c r="D40" s="97">
        <f t="shared" si="6"/>
        <v>63116</v>
      </c>
      <c r="E40" s="98">
        <f t="shared" si="6"/>
        <v>63116</v>
      </c>
      <c r="F40" s="98">
        <f t="shared" si="6"/>
        <v>63116</v>
      </c>
      <c r="G40" s="98">
        <f t="shared" si="6"/>
        <v>63116</v>
      </c>
      <c r="H40" s="98">
        <f t="shared" si="6"/>
        <v>63116</v>
      </c>
      <c r="I40" s="98">
        <f t="shared" si="6"/>
        <v>63116</v>
      </c>
      <c r="J40" s="98">
        <f t="shared" si="6"/>
        <v>63116</v>
      </c>
      <c r="K40" s="98">
        <f t="shared" si="6"/>
        <v>63116</v>
      </c>
      <c r="L40" s="98">
        <f t="shared" si="6"/>
        <v>63116</v>
      </c>
      <c r="M40" s="98">
        <f t="shared" si="6"/>
        <v>63116</v>
      </c>
      <c r="N40" s="98">
        <f t="shared" si="6"/>
        <v>63116</v>
      </c>
      <c r="O40" s="75"/>
      <c r="BU40" s="66"/>
      <c r="BV40" s="66"/>
      <c r="BW40" s="66"/>
      <c r="BX40" s="66"/>
      <c r="BY40" s="66"/>
      <c r="BZ40" s="66"/>
      <c r="CA40" s="66"/>
      <c r="CB40" s="66"/>
      <c r="CC40" s="66"/>
      <c r="CD40" s="66"/>
      <c r="CE40" s="66"/>
      <c r="CF40" s="66"/>
      <c r="CG40" s="66"/>
      <c r="CH40" s="66"/>
      <c r="CI40" s="66"/>
      <c r="CJ40" s="66"/>
      <c r="CK40" s="66"/>
      <c r="CL40" s="66"/>
      <c r="CM40" s="66"/>
      <c r="CN40" s="66"/>
      <c r="CO40" s="66"/>
      <c r="CP40" s="66"/>
      <c r="CQ40" s="66"/>
      <c r="CR40" s="66"/>
      <c r="CS40" s="66"/>
      <c r="CT40" s="66"/>
      <c r="CU40" s="66"/>
      <c r="CV40" s="66"/>
      <c r="CW40" s="66"/>
      <c r="CX40" s="66"/>
      <c r="CY40" s="66"/>
      <c r="CZ40" s="66"/>
      <c r="DA40" s="66"/>
      <c r="DB40" s="66"/>
    </row>
    <row r="41" spans="1:106" s="60" customFormat="1" ht="6" customHeight="1" x14ac:dyDescent="0.2">
      <c r="B41" s="157"/>
      <c r="C41" s="158"/>
      <c r="D41" s="158"/>
      <c r="E41" s="159"/>
      <c r="F41" s="159"/>
      <c r="G41" s="159"/>
      <c r="H41" s="159"/>
      <c r="I41" s="159"/>
      <c r="J41" s="159"/>
      <c r="K41" s="159"/>
      <c r="L41" s="159"/>
      <c r="M41" s="159"/>
      <c r="N41" s="159"/>
      <c r="O41" s="156"/>
    </row>
    <row r="42" spans="1:106" s="60" customFormat="1" x14ac:dyDescent="0.2">
      <c r="B42" s="233" t="s">
        <v>148</v>
      </c>
      <c r="C42" s="233"/>
      <c r="D42" s="233"/>
      <c r="E42" s="233"/>
      <c r="F42" s="233"/>
      <c r="G42" s="233"/>
      <c r="H42" s="233"/>
      <c r="I42" s="233"/>
      <c r="J42" s="233"/>
      <c r="K42" s="233"/>
      <c r="L42" s="233"/>
      <c r="M42" s="233"/>
      <c r="N42" s="233"/>
      <c r="O42" s="233"/>
    </row>
    <row r="43" spans="1:106" x14ac:dyDescent="0.2">
      <c r="B43" s="160" t="s">
        <v>149</v>
      </c>
      <c r="C43" s="162">
        <v>0</v>
      </c>
      <c r="D43" s="162">
        <v>0</v>
      </c>
      <c r="E43" s="162">
        <v>0</v>
      </c>
      <c r="F43" s="162">
        <v>0</v>
      </c>
      <c r="G43" s="162">
        <v>0</v>
      </c>
      <c r="H43" s="162">
        <v>0</v>
      </c>
      <c r="I43" s="162">
        <v>0</v>
      </c>
      <c r="J43" s="162">
        <v>0</v>
      </c>
      <c r="K43" s="162">
        <v>0</v>
      </c>
      <c r="L43" s="162">
        <v>0</v>
      </c>
      <c r="M43" s="162">
        <v>0</v>
      </c>
      <c r="N43" s="162">
        <v>0</v>
      </c>
      <c r="O43" s="162">
        <f>SUM(C43:N43)</f>
        <v>0</v>
      </c>
    </row>
    <row r="44" spans="1:106" x14ac:dyDescent="0.2">
      <c r="B44" s="76" t="s">
        <v>150</v>
      </c>
      <c r="C44" s="83">
        <v>0</v>
      </c>
      <c r="D44" s="83">
        <v>0</v>
      </c>
      <c r="E44" s="83">
        <v>0</v>
      </c>
      <c r="F44" s="83">
        <v>0</v>
      </c>
      <c r="G44" s="83">
        <v>0</v>
      </c>
      <c r="H44" s="83">
        <v>0</v>
      </c>
      <c r="I44" s="83">
        <v>0</v>
      </c>
      <c r="J44" s="83">
        <v>0</v>
      </c>
      <c r="K44" s="83">
        <v>0</v>
      </c>
      <c r="L44" s="83">
        <v>0</v>
      </c>
      <c r="M44" s="83">
        <v>0</v>
      </c>
      <c r="N44" s="83">
        <v>0</v>
      </c>
      <c r="O44" s="83">
        <f t="shared" ref="O44:O48" si="7">SUM(C44:N44)</f>
        <v>0</v>
      </c>
    </row>
    <row r="45" spans="1:106" x14ac:dyDescent="0.2">
      <c r="B45" s="76" t="s">
        <v>151</v>
      </c>
      <c r="C45" s="83">
        <v>0</v>
      </c>
      <c r="D45" s="83">
        <v>0</v>
      </c>
      <c r="E45" s="83">
        <v>0</v>
      </c>
      <c r="F45" s="83">
        <v>0</v>
      </c>
      <c r="G45" s="83">
        <v>0</v>
      </c>
      <c r="H45" s="83">
        <v>0</v>
      </c>
      <c r="I45" s="83">
        <v>0</v>
      </c>
      <c r="J45" s="83">
        <v>0</v>
      </c>
      <c r="K45" s="83">
        <v>0</v>
      </c>
      <c r="L45" s="83">
        <v>0</v>
      </c>
      <c r="M45" s="83">
        <v>0</v>
      </c>
      <c r="N45" s="83">
        <v>0</v>
      </c>
      <c r="O45" s="83">
        <f t="shared" si="7"/>
        <v>0</v>
      </c>
    </row>
    <row r="46" spans="1:106" x14ac:dyDescent="0.2">
      <c r="B46" s="76" t="s">
        <v>162</v>
      </c>
      <c r="C46" s="83">
        <v>0</v>
      </c>
      <c r="D46" s="83">
        <v>0</v>
      </c>
      <c r="E46" s="83">
        <v>0</v>
      </c>
      <c r="F46" s="83">
        <v>0</v>
      </c>
      <c r="G46" s="83">
        <v>0</v>
      </c>
      <c r="H46" s="83">
        <v>0</v>
      </c>
      <c r="I46" s="83">
        <v>0</v>
      </c>
      <c r="J46" s="83">
        <v>0</v>
      </c>
      <c r="K46" s="83">
        <v>0</v>
      </c>
      <c r="L46" s="83">
        <v>0</v>
      </c>
      <c r="M46" s="83">
        <v>0</v>
      </c>
      <c r="N46" s="83">
        <v>0</v>
      </c>
      <c r="O46" s="83">
        <f t="shared" si="7"/>
        <v>0</v>
      </c>
    </row>
    <row r="47" spans="1:106" x14ac:dyDescent="0.2">
      <c r="B47" s="76" t="s">
        <v>153</v>
      </c>
      <c r="C47" s="83">
        <v>0</v>
      </c>
      <c r="D47" s="83">
        <v>0</v>
      </c>
      <c r="E47" s="83">
        <v>0</v>
      </c>
      <c r="F47" s="83">
        <v>0</v>
      </c>
      <c r="G47" s="83">
        <v>0</v>
      </c>
      <c r="H47" s="83">
        <v>0</v>
      </c>
      <c r="I47" s="83">
        <v>0</v>
      </c>
      <c r="J47" s="83">
        <v>0</v>
      </c>
      <c r="K47" s="83">
        <v>0</v>
      </c>
      <c r="L47" s="83">
        <v>0</v>
      </c>
      <c r="M47" s="83">
        <v>0</v>
      </c>
      <c r="N47" s="83">
        <v>0</v>
      </c>
      <c r="O47" s="83">
        <f t="shared" si="7"/>
        <v>0</v>
      </c>
    </row>
    <row r="48" spans="1:106" ht="13.5" thickBot="1" x14ac:dyDescent="0.25">
      <c r="B48" s="84" t="s">
        <v>154</v>
      </c>
      <c r="C48" s="85">
        <v>0</v>
      </c>
      <c r="D48" s="85">
        <v>0</v>
      </c>
      <c r="E48" s="85">
        <v>0</v>
      </c>
      <c r="F48" s="85">
        <v>0</v>
      </c>
      <c r="G48" s="85">
        <v>0</v>
      </c>
      <c r="H48" s="85">
        <v>0</v>
      </c>
      <c r="I48" s="85">
        <v>0</v>
      </c>
      <c r="J48" s="85">
        <v>0</v>
      </c>
      <c r="K48" s="85">
        <v>0</v>
      </c>
      <c r="L48" s="85">
        <v>0</v>
      </c>
      <c r="M48" s="85">
        <v>0</v>
      </c>
      <c r="N48" s="85">
        <v>0</v>
      </c>
      <c r="O48" s="83">
        <f t="shared" si="7"/>
        <v>0</v>
      </c>
    </row>
    <row r="49" spans="1:106" ht="14.25" thickTop="1" thickBot="1" x14ac:dyDescent="0.25">
      <c r="B49" s="99" t="s">
        <v>155</v>
      </c>
      <c r="C49" s="95">
        <f>IF(COUNT(C43:C48),SUM(C43:C48),"")</f>
        <v>0</v>
      </c>
      <c r="D49" s="95">
        <f t="shared" ref="D49:N49" si="8">IF(COUNT(D43:D48),SUM(D43:D48),"")</f>
        <v>0</v>
      </c>
      <c r="E49" s="95">
        <f t="shared" si="8"/>
        <v>0</v>
      </c>
      <c r="F49" s="95">
        <f t="shared" si="8"/>
        <v>0</v>
      </c>
      <c r="G49" s="95">
        <f t="shared" si="8"/>
        <v>0</v>
      </c>
      <c r="H49" s="95">
        <f t="shared" si="8"/>
        <v>0</v>
      </c>
      <c r="I49" s="95">
        <f t="shared" si="8"/>
        <v>0</v>
      </c>
      <c r="J49" s="95">
        <f t="shared" si="8"/>
        <v>0</v>
      </c>
      <c r="K49" s="95">
        <f t="shared" si="8"/>
        <v>0</v>
      </c>
      <c r="L49" s="95">
        <f t="shared" si="8"/>
        <v>0</v>
      </c>
      <c r="M49" s="95">
        <f t="shared" si="8"/>
        <v>0</v>
      </c>
      <c r="N49" s="95">
        <f t="shared" si="8"/>
        <v>0</v>
      </c>
      <c r="O49" s="86">
        <f>SUM(C49:N49)</f>
        <v>0</v>
      </c>
      <c r="BU49" s="66"/>
      <c r="BV49" s="66"/>
      <c r="BW49" s="66"/>
      <c r="BX49" s="66"/>
      <c r="BY49" s="66"/>
      <c r="BZ49" s="66"/>
      <c r="CA49" s="66"/>
      <c r="CB49" s="66"/>
      <c r="CC49" s="66"/>
      <c r="CD49" s="66"/>
      <c r="CE49" s="66"/>
      <c r="CF49" s="66"/>
      <c r="CG49" s="66"/>
      <c r="CH49" s="66"/>
      <c r="CI49" s="66"/>
      <c r="CJ49" s="66"/>
      <c r="CK49" s="66"/>
      <c r="CL49" s="66"/>
      <c r="CM49" s="66"/>
      <c r="CN49" s="66"/>
      <c r="CO49" s="66"/>
      <c r="CP49" s="66"/>
      <c r="CQ49" s="66"/>
      <c r="CR49" s="66"/>
      <c r="CS49" s="66"/>
      <c r="CT49" s="66"/>
      <c r="CU49" s="66"/>
      <c r="CV49" s="66"/>
      <c r="CW49" s="66"/>
      <c r="CX49" s="66"/>
      <c r="CY49" s="66"/>
      <c r="CZ49" s="66"/>
      <c r="DA49" s="66"/>
      <c r="DB49" s="66"/>
    </row>
    <row r="50" spans="1:106" ht="14.25" thickTop="1" thickBot="1" x14ac:dyDescent="0.25">
      <c r="B50" s="100" t="s">
        <v>156</v>
      </c>
      <c r="C50" s="101">
        <f t="shared" ref="C50:N50" si="9">SUM(C15-C39-C49)</f>
        <v>63116</v>
      </c>
      <c r="D50" s="101">
        <f t="shared" si="9"/>
        <v>63116</v>
      </c>
      <c r="E50" s="101">
        <f t="shared" si="9"/>
        <v>63116</v>
      </c>
      <c r="F50" s="101">
        <f t="shared" si="9"/>
        <v>63116</v>
      </c>
      <c r="G50" s="101">
        <f t="shared" si="9"/>
        <v>63116</v>
      </c>
      <c r="H50" s="101">
        <f t="shared" si="9"/>
        <v>63116</v>
      </c>
      <c r="I50" s="101">
        <f t="shared" si="9"/>
        <v>63116</v>
      </c>
      <c r="J50" s="101">
        <f t="shared" si="9"/>
        <v>63116</v>
      </c>
      <c r="K50" s="101">
        <f t="shared" si="9"/>
        <v>63116</v>
      </c>
      <c r="L50" s="101">
        <f t="shared" si="9"/>
        <v>63116</v>
      </c>
      <c r="M50" s="101">
        <f t="shared" si="9"/>
        <v>63116</v>
      </c>
      <c r="N50" s="101">
        <f t="shared" si="9"/>
        <v>63116</v>
      </c>
      <c r="O50" s="87"/>
    </row>
    <row r="51" spans="1:106" s="60" customFormat="1" ht="5.25" customHeight="1" x14ac:dyDescent="0.2">
      <c r="B51" s="157"/>
      <c r="C51" s="158"/>
      <c r="D51" s="158"/>
      <c r="E51" s="158"/>
      <c r="F51" s="158"/>
      <c r="G51" s="158"/>
      <c r="H51" s="158"/>
      <c r="I51" s="158"/>
      <c r="J51" s="158"/>
      <c r="K51" s="158"/>
      <c r="L51" s="158"/>
      <c r="M51" s="158"/>
      <c r="N51" s="158"/>
      <c r="O51" s="156"/>
    </row>
    <row r="52" spans="1:106" s="36" customFormat="1" x14ac:dyDescent="0.2">
      <c r="A52" s="17"/>
      <c r="B52" s="236" t="s">
        <v>157</v>
      </c>
      <c r="C52" s="236"/>
      <c r="D52" s="236"/>
      <c r="E52" s="236"/>
      <c r="F52" s="236"/>
      <c r="G52" s="236"/>
      <c r="H52" s="236"/>
      <c r="I52" s="236"/>
      <c r="J52" s="236"/>
      <c r="K52" s="236"/>
      <c r="L52" s="236"/>
      <c r="M52" s="236"/>
      <c r="N52" s="236"/>
      <c r="O52" s="236"/>
      <c r="P52" s="22"/>
      <c r="Q52" s="88"/>
      <c r="R52" s="22"/>
      <c r="S52" s="22"/>
      <c r="T52" s="22"/>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7"/>
      <c r="CQ52" s="17"/>
      <c r="CR52" s="17"/>
      <c r="CS52" s="17"/>
      <c r="CT52" s="17"/>
      <c r="CU52" s="17"/>
      <c r="CV52" s="17"/>
      <c r="CW52" s="17"/>
      <c r="CX52" s="17"/>
      <c r="CY52" s="17"/>
      <c r="CZ52" s="17"/>
      <c r="DA52" s="17"/>
      <c r="DB52" s="17"/>
    </row>
    <row r="53" spans="1:106" s="36" customFormat="1" x14ac:dyDescent="0.2">
      <c r="A53" s="17"/>
      <c r="B53" s="160" t="s">
        <v>158</v>
      </c>
      <c r="C53" s="163">
        <f>C14</f>
        <v>0</v>
      </c>
      <c r="D53" s="163">
        <f t="shared" ref="D53:N53" si="10">D14</f>
        <v>0</v>
      </c>
      <c r="E53" s="163">
        <f t="shared" si="10"/>
        <v>0</v>
      </c>
      <c r="F53" s="163">
        <f t="shared" si="10"/>
        <v>0</v>
      </c>
      <c r="G53" s="163">
        <f t="shared" si="10"/>
        <v>0</v>
      </c>
      <c r="H53" s="163">
        <f t="shared" si="10"/>
        <v>0</v>
      </c>
      <c r="I53" s="163">
        <f t="shared" si="10"/>
        <v>0</v>
      </c>
      <c r="J53" s="163">
        <f t="shared" si="10"/>
        <v>0</v>
      </c>
      <c r="K53" s="163">
        <f t="shared" si="10"/>
        <v>0</v>
      </c>
      <c r="L53" s="163">
        <f t="shared" si="10"/>
        <v>0</v>
      </c>
      <c r="M53" s="163">
        <f t="shared" si="10"/>
        <v>0</v>
      </c>
      <c r="N53" s="163">
        <f t="shared" si="10"/>
        <v>0</v>
      </c>
      <c r="O53" s="164">
        <f>SUM(C53:N53)</f>
        <v>0</v>
      </c>
      <c r="P53" s="55"/>
      <c r="Q53" s="55"/>
      <c r="R53" s="55"/>
      <c r="S53" s="55"/>
      <c r="T53" s="55"/>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c r="DA53" s="17"/>
      <c r="DB53" s="17"/>
    </row>
    <row r="54" spans="1:106" s="36" customFormat="1" x14ac:dyDescent="0.2">
      <c r="A54" s="17"/>
      <c r="B54" s="76" t="s">
        <v>159</v>
      </c>
      <c r="C54" s="89">
        <v>0</v>
      </c>
      <c r="D54" s="89">
        <v>0</v>
      </c>
      <c r="E54" s="89">
        <v>0</v>
      </c>
      <c r="F54" s="89">
        <v>0</v>
      </c>
      <c r="G54" s="89">
        <v>0</v>
      </c>
      <c r="H54" s="89">
        <v>0</v>
      </c>
      <c r="I54" s="89">
        <v>0</v>
      </c>
      <c r="J54" s="89">
        <v>0</v>
      </c>
      <c r="K54" s="89">
        <v>0</v>
      </c>
      <c r="L54" s="89">
        <v>0</v>
      </c>
      <c r="M54" s="89">
        <v>0</v>
      </c>
      <c r="N54" s="89">
        <v>0</v>
      </c>
      <c r="O54" s="164">
        <f t="shared" ref="O54:O57" si="11">SUM(C54:N54)</f>
        <v>0</v>
      </c>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c r="CA54" s="17"/>
      <c r="CB54" s="17"/>
      <c r="CC54" s="17"/>
      <c r="CD54" s="17"/>
      <c r="CE54" s="17"/>
      <c r="CF54" s="17"/>
      <c r="CG54" s="17"/>
      <c r="CH54" s="17"/>
      <c r="CI54" s="17"/>
      <c r="CJ54" s="17"/>
      <c r="CK54" s="17"/>
      <c r="CL54" s="17"/>
      <c r="CM54" s="17"/>
      <c r="CN54" s="17"/>
      <c r="CO54" s="17"/>
      <c r="CP54" s="17"/>
      <c r="CQ54" s="17"/>
      <c r="CR54" s="17"/>
      <c r="CS54" s="17"/>
      <c r="CT54" s="17"/>
      <c r="CU54" s="17"/>
      <c r="CV54" s="17"/>
      <c r="CW54" s="17"/>
      <c r="CX54" s="17"/>
      <c r="CY54" s="17"/>
      <c r="CZ54" s="17"/>
      <c r="DA54" s="17"/>
      <c r="DB54" s="17"/>
    </row>
    <row r="55" spans="1:106" s="36" customFormat="1" x14ac:dyDescent="0.2">
      <c r="A55" s="17"/>
      <c r="B55" s="76" t="s">
        <v>160</v>
      </c>
      <c r="C55" s="89">
        <v>0</v>
      </c>
      <c r="D55" s="89">
        <v>0</v>
      </c>
      <c r="E55" s="89">
        <v>0</v>
      </c>
      <c r="F55" s="89">
        <v>0</v>
      </c>
      <c r="G55" s="89">
        <v>0</v>
      </c>
      <c r="H55" s="89">
        <v>0</v>
      </c>
      <c r="I55" s="89">
        <v>0</v>
      </c>
      <c r="J55" s="89">
        <v>0</v>
      </c>
      <c r="K55" s="89">
        <v>0</v>
      </c>
      <c r="L55" s="89">
        <v>0</v>
      </c>
      <c r="M55" s="89">
        <v>0</v>
      </c>
      <c r="N55" s="89">
        <v>0</v>
      </c>
      <c r="O55" s="164">
        <f t="shared" si="11"/>
        <v>0</v>
      </c>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row>
    <row r="56" spans="1:106" s="36" customFormat="1" x14ac:dyDescent="0.2">
      <c r="A56" s="17"/>
      <c r="B56" s="76" t="s">
        <v>161</v>
      </c>
      <c r="C56" s="89">
        <v>0</v>
      </c>
      <c r="D56" s="89">
        <v>0</v>
      </c>
      <c r="E56" s="89">
        <v>0</v>
      </c>
      <c r="F56" s="89">
        <v>0</v>
      </c>
      <c r="G56" s="89">
        <v>0</v>
      </c>
      <c r="H56" s="89">
        <v>0</v>
      </c>
      <c r="I56" s="89">
        <v>0</v>
      </c>
      <c r="J56" s="89">
        <v>0</v>
      </c>
      <c r="K56" s="89">
        <v>0</v>
      </c>
      <c r="L56" s="89">
        <v>0</v>
      </c>
      <c r="M56" s="89">
        <v>0</v>
      </c>
      <c r="N56" s="89">
        <v>0</v>
      </c>
      <c r="O56" s="164">
        <f t="shared" si="11"/>
        <v>0</v>
      </c>
      <c r="P56" s="60"/>
      <c r="Q56" s="60"/>
      <c r="R56" s="60"/>
      <c r="S56" s="60"/>
      <c r="T56" s="60"/>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row>
    <row r="57" spans="1:106" s="36" customFormat="1" ht="13.5" thickBot="1" x14ac:dyDescent="0.25">
      <c r="A57" s="17"/>
      <c r="B57" s="84" t="s">
        <v>44</v>
      </c>
      <c r="C57" s="90">
        <v>0</v>
      </c>
      <c r="D57" s="91">
        <v>0</v>
      </c>
      <c r="E57" s="91">
        <v>0</v>
      </c>
      <c r="F57" s="91">
        <v>0</v>
      </c>
      <c r="G57" s="91">
        <v>0</v>
      </c>
      <c r="H57" s="91">
        <v>0</v>
      </c>
      <c r="I57" s="91">
        <v>0</v>
      </c>
      <c r="J57" s="91">
        <v>0</v>
      </c>
      <c r="K57" s="91">
        <v>0</v>
      </c>
      <c r="L57" s="91">
        <v>0</v>
      </c>
      <c r="M57" s="91">
        <v>0</v>
      </c>
      <c r="N57" s="91">
        <v>0</v>
      </c>
      <c r="O57" s="215">
        <f t="shared" si="11"/>
        <v>0</v>
      </c>
      <c r="P57" s="60"/>
      <c r="Q57" s="60"/>
      <c r="R57" s="60"/>
      <c r="S57" s="60"/>
      <c r="T57" s="60"/>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row>
    <row r="58" spans="1:106" s="60" customFormat="1" ht="13.5" thickTop="1" x14ac:dyDescent="0.2"/>
    <row r="59" spans="1:106" s="60" customFormat="1" x14ac:dyDescent="0.2"/>
    <row r="60" spans="1:106" s="60" customFormat="1" x14ac:dyDescent="0.2"/>
    <row r="61" spans="1:106" s="60" customFormat="1" x14ac:dyDescent="0.2"/>
    <row r="62" spans="1:106" s="60" customFormat="1" x14ac:dyDescent="0.2"/>
    <row r="63" spans="1:106" s="60" customFormat="1" x14ac:dyDescent="0.2"/>
    <row r="64" spans="1:106" s="60" customFormat="1" x14ac:dyDescent="0.2"/>
    <row r="65" s="60" customFormat="1" x14ac:dyDescent="0.2"/>
    <row r="66" s="60" customFormat="1" x14ac:dyDescent="0.2"/>
    <row r="67" s="60" customFormat="1" x14ac:dyDescent="0.2"/>
    <row r="68" s="60" customFormat="1" x14ac:dyDescent="0.2"/>
    <row r="69" s="60" customFormat="1" x14ac:dyDescent="0.2"/>
    <row r="70" s="60" customFormat="1" x14ac:dyDescent="0.2"/>
    <row r="71" s="60" customFormat="1" x14ac:dyDescent="0.2"/>
    <row r="72" s="60" customFormat="1" x14ac:dyDescent="0.2"/>
    <row r="73" s="60" customFormat="1" x14ac:dyDescent="0.2"/>
    <row r="74" s="60" customFormat="1" x14ac:dyDescent="0.2"/>
    <row r="75" s="60" customFormat="1" x14ac:dyDescent="0.2"/>
    <row r="76" s="60" customFormat="1" x14ac:dyDescent="0.2"/>
    <row r="77" s="60" customFormat="1" x14ac:dyDescent="0.2"/>
    <row r="78" s="60" customFormat="1" x14ac:dyDescent="0.2"/>
    <row r="79" s="60" customFormat="1" x14ac:dyDescent="0.2"/>
    <row r="80" s="60" customFormat="1" x14ac:dyDescent="0.2"/>
    <row r="81" s="60" customFormat="1" x14ac:dyDescent="0.2"/>
    <row r="82" s="60" customFormat="1" x14ac:dyDescent="0.2"/>
    <row r="83" s="60" customFormat="1" x14ac:dyDescent="0.2"/>
    <row r="84" s="60" customFormat="1" x14ac:dyDescent="0.2"/>
    <row r="85" s="60" customFormat="1" x14ac:dyDescent="0.2"/>
    <row r="86" s="60" customFormat="1" x14ac:dyDescent="0.2"/>
    <row r="87" s="60" customFormat="1" x14ac:dyDescent="0.2"/>
    <row r="88" s="60" customFormat="1" x14ac:dyDescent="0.2"/>
    <row r="89" s="60" customFormat="1" x14ac:dyDescent="0.2"/>
    <row r="90" s="60" customFormat="1" x14ac:dyDescent="0.2"/>
    <row r="91" s="60" customFormat="1" x14ac:dyDescent="0.2"/>
    <row r="92" s="60" customFormat="1" x14ac:dyDescent="0.2"/>
    <row r="93" s="60" customFormat="1" x14ac:dyDescent="0.2"/>
    <row r="94" s="60" customFormat="1" x14ac:dyDescent="0.2"/>
    <row r="95" s="60" customFormat="1" x14ac:dyDescent="0.2"/>
    <row r="96" s="60" customFormat="1" x14ac:dyDescent="0.2"/>
    <row r="97" s="60" customFormat="1" x14ac:dyDescent="0.2"/>
    <row r="98" s="60" customFormat="1" x14ac:dyDescent="0.2"/>
    <row r="99" s="60" customFormat="1" x14ac:dyDescent="0.2"/>
    <row r="100" s="60" customFormat="1" x14ac:dyDescent="0.2"/>
    <row r="101" s="60" customFormat="1" x14ac:dyDescent="0.2"/>
    <row r="102" s="60" customFormat="1" x14ac:dyDescent="0.2"/>
    <row r="103" s="60" customFormat="1" x14ac:dyDescent="0.2"/>
    <row r="104" s="60" customFormat="1" x14ac:dyDescent="0.2"/>
    <row r="105" s="60" customFormat="1" x14ac:dyDescent="0.2"/>
    <row r="106" s="60" customFormat="1" x14ac:dyDescent="0.2"/>
    <row r="107" s="60" customFormat="1" x14ac:dyDescent="0.2"/>
    <row r="108" s="60" customFormat="1" x14ac:dyDescent="0.2"/>
    <row r="109" s="60" customFormat="1" x14ac:dyDescent="0.2"/>
    <row r="110" s="60" customFormat="1" x14ac:dyDescent="0.2"/>
    <row r="111" s="60" customFormat="1" x14ac:dyDescent="0.2"/>
    <row r="112" s="60" customFormat="1" x14ac:dyDescent="0.2"/>
    <row r="113" s="60" customFormat="1" x14ac:dyDescent="0.2"/>
    <row r="114" s="60" customFormat="1" x14ac:dyDescent="0.2"/>
    <row r="115" s="60" customFormat="1" x14ac:dyDescent="0.2"/>
    <row r="116" s="60" customFormat="1" x14ac:dyDescent="0.2"/>
    <row r="117" s="60" customFormat="1" x14ac:dyDescent="0.2"/>
    <row r="118" s="60" customFormat="1" x14ac:dyDescent="0.2"/>
    <row r="119" s="60" customFormat="1" x14ac:dyDescent="0.2"/>
    <row r="120" s="60" customFormat="1" x14ac:dyDescent="0.2"/>
    <row r="121" s="60" customFormat="1" x14ac:dyDescent="0.2"/>
    <row r="122" s="60" customFormat="1" x14ac:dyDescent="0.2"/>
    <row r="123" s="60" customFormat="1" x14ac:dyDescent="0.2"/>
    <row r="124" s="60" customFormat="1" x14ac:dyDescent="0.2"/>
    <row r="125" s="60" customFormat="1" x14ac:dyDescent="0.2"/>
    <row r="126" s="60" customFormat="1" x14ac:dyDescent="0.2"/>
    <row r="127" s="60" customFormat="1" x14ac:dyDescent="0.2"/>
    <row r="128" s="60" customFormat="1" x14ac:dyDescent="0.2"/>
    <row r="129" s="60" customFormat="1" x14ac:dyDescent="0.2"/>
    <row r="130" s="60" customFormat="1" x14ac:dyDescent="0.2"/>
    <row r="131" s="60" customFormat="1" x14ac:dyDescent="0.2"/>
    <row r="132" s="60" customFormat="1" x14ac:dyDescent="0.2"/>
    <row r="133" s="60" customFormat="1" x14ac:dyDescent="0.2"/>
    <row r="134" s="60" customFormat="1" x14ac:dyDescent="0.2"/>
    <row r="135" s="60" customFormat="1" x14ac:dyDescent="0.2"/>
    <row r="136" s="60" customFormat="1" x14ac:dyDescent="0.2"/>
    <row r="137" s="60" customFormat="1" x14ac:dyDescent="0.2"/>
    <row r="138" s="60" customFormat="1" x14ac:dyDescent="0.2"/>
    <row r="139" s="60" customFormat="1" x14ac:dyDescent="0.2"/>
    <row r="140" s="60" customFormat="1" x14ac:dyDescent="0.2"/>
    <row r="141" s="60" customFormat="1" x14ac:dyDescent="0.2"/>
    <row r="142" s="60" customFormat="1" x14ac:dyDescent="0.2"/>
    <row r="143" s="60" customFormat="1" x14ac:dyDescent="0.2"/>
    <row r="144" s="60" customFormat="1" x14ac:dyDescent="0.2"/>
    <row r="145" s="60" customFormat="1" x14ac:dyDescent="0.2"/>
    <row r="146" s="60" customFormat="1" x14ac:dyDescent="0.2"/>
    <row r="147" s="60" customFormat="1" x14ac:dyDescent="0.2"/>
    <row r="148" s="60" customFormat="1" x14ac:dyDescent="0.2"/>
    <row r="149" s="60" customFormat="1" x14ac:dyDescent="0.2"/>
    <row r="150" s="60" customFormat="1" x14ac:dyDescent="0.2"/>
    <row r="151" s="60" customFormat="1" x14ac:dyDescent="0.2"/>
    <row r="152" s="60" customFormat="1" x14ac:dyDescent="0.2"/>
    <row r="153" s="60" customFormat="1" x14ac:dyDescent="0.2"/>
    <row r="154" s="60" customFormat="1" x14ac:dyDescent="0.2"/>
    <row r="155" s="60" customFormat="1" x14ac:dyDescent="0.2"/>
    <row r="156" s="60" customFormat="1" x14ac:dyDescent="0.2"/>
    <row r="157" s="60" customFormat="1" x14ac:dyDescent="0.2"/>
    <row r="158" s="60" customFormat="1" x14ac:dyDescent="0.2"/>
    <row r="159" s="60" customFormat="1" x14ac:dyDescent="0.2"/>
    <row r="160" s="60" customFormat="1" x14ac:dyDescent="0.2"/>
    <row r="161" s="60" customFormat="1" x14ac:dyDescent="0.2"/>
    <row r="162" s="60" customFormat="1" x14ac:dyDescent="0.2"/>
    <row r="163" s="60" customFormat="1" x14ac:dyDescent="0.2"/>
    <row r="164" s="60" customFormat="1" x14ac:dyDescent="0.2"/>
    <row r="165" s="60" customFormat="1" x14ac:dyDescent="0.2"/>
    <row r="166" s="60" customFormat="1" x14ac:dyDescent="0.2"/>
    <row r="167" s="60" customFormat="1" x14ac:dyDescent="0.2"/>
    <row r="168" s="60" customFormat="1" x14ac:dyDescent="0.2"/>
    <row r="169" s="60" customFormat="1" x14ac:dyDescent="0.2"/>
    <row r="170" s="60" customFormat="1" x14ac:dyDescent="0.2"/>
    <row r="171" s="60" customFormat="1" x14ac:dyDescent="0.2"/>
    <row r="172" s="60" customFormat="1" x14ac:dyDescent="0.2"/>
    <row r="173" s="60" customFormat="1" x14ac:dyDescent="0.2"/>
    <row r="174" s="60" customFormat="1" x14ac:dyDescent="0.2"/>
    <row r="175" s="60" customFormat="1" x14ac:dyDescent="0.2"/>
    <row r="176" s="60" customFormat="1" x14ac:dyDescent="0.2"/>
    <row r="177" s="60" customFormat="1" x14ac:dyDescent="0.2"/>
    <row r="178" s="60" customFormat="1" x14ac:dyDescent="0.2"/>
    <row r="179" s="60" customFormat="1" x14ac:dyDescent="0.2"/>
    <row r="180" s="60" customFormat="1" x14ac:dyDescent="0.2"/>
    <row r="181" s="60" customFormat="1" x14ac:dyDescent="0.2"/>
    <row r="182" s="60" customFormat="1" x14ac:dyDescent="0.2"/>
    <row r="183" s="60" customFormat="1" x14ac:dyDescent="0.2"/>
    <row r="184" s="60" customFormat="1" x14ac:dyDescent="0.2"/>
    <row r="185" s="60" customFormat="1" x14ac:dyDescent="0.2"/>
    <row r="186" s="60" customFormat="1" x14ac:dyDescent="0.2"/>
    <row r="187" s="60" customFormat="1" x14ac:dyDescent="0.2"/>
    <row r="188" s="60" customFormat="1" x14ac:dyDescent="0.2"/>
    <row r="189" s="60" customFormat="1" x14ac:dyDescent="0.2"/>
    <row r="190" s="60" customFormat="1" x14ac:dyDescent="0.2"/>
    <row r="191" s="60" customFormat="1" x14ac:dyDescent="0.2"/>
    <row r="192" s="60" customFormat="1" x14ac:dyDescent="0.2"/>
    <row r="193" s="60" customFormat="1" x14ac:dyDescent="0.2"/>
    <row r="194" s="60" customFormat="1" x14ac:dyDescent="0.2"/>
    <row r="195" s="60" customFormat="1" x14ac:dyDescent="0.2"/>
    <row r="196" s="60" customFormat="1" x14ac:dyDescent="0.2"/>
    <row r="197" s="60" customFormat="1" x14ac:dyDescent="0.2"/>
    <row r="198" s="60" customFormat="1" x14ac:dyDescent="0.2"/>
    <row r="199" s="60" customFormat="1" x14ac:dyDescent="0.2"/>
    <row r="200" s="60" customFormat="1" x14ac:dyDescent="0.2"/>
    <row r="201" s="60" customFormat="1" x14ac:dyDescent="0.2"/>
    <row r="202" s="60" customFormat="1" x14ac:dyDescent="0.2"/>
    <row r="203" s="60" customFormat="1" x14ac:dyDescent="0.2"/>
    <row r="204" s="60" customFormat="1" x14ac:dyDescent="0.2"/>
    <row r="205" s="60" customFormat="1" x14ac:dyDescent="0.2"/>
    <row r="206" s="60" customFormat="1" x14ac:dyDescent="0.2"/>
    <row r="207" s="60" customFormat="1" x14ac:dyDescent="0.2"/>
    <row r="208" s="60" customFormat="1" x14ac:dyDescent="0.2"/>
    <row r="209" s="60" customFormat="1" x14ac:dyDescent="0.2"/>
    <row r="210" s="60" customFormat="1" x14ac:dyDescent="0.2"/>
    <row r="211" s="60" customFormat="1" x14ac:dyDescent="0.2"/>
    <row r="212" s="60" customFormat="1" x14ac:dyDescent="0.2"/>
    <row r="213" s="60" customFormat="1" x14ac:dyDescent="0.2"/>
    <row r="214" s="60" customFormat="1" x14ac:dyDescent="0.2"/>
    <row r="215" s="60" customFormat="1" x14ac:dyDescent="0.2"/>
    <row r="216" s="60" customFormat="1" x14ac:dyDescent="0.2"/>
    <row r="217" s="60" customFormat="1" x14ac:dyDescent="0.2"/>
    <row r="218" s="60" customFormat="1" x14ac:dyDescent="0.2"/>
    <row r="219" s="60" customFormat="1" x14ac:dyDescent="0.2"/>
    <row r="220" s="60" customFormat="1" x14ac:dyDescent="0.2"/>
    <row r="221" s="60" customFormat="1" x14ac:dyDescent="0.2"/>
    <row r="222" s="60" customFormat="1" x14ac:dyDescent="0.2"/>
    <row r="223" s="60" customFormat="1" x14ac:dyDescent="0.2"/>
    <row r="224" s="60" customFormat="1" x14ac:dyDescent="0.2"/>
    <row r="225" s="60" customFormat="1" x14ac:dyDescent="0.2"/>
    <row r="226" s="60" customFormat="1" x14ac:dyDescent="0.2"/>
    <row r="227" s="60" customFormat="1" x14ac:dyDescent="0.2"/>
    <row r="228" s="60" customFormat="1" x14ac:dyDescent="0.2"/>
    <row r="229" s="60" customFormat="1" x14ac:dyDescent="0.2"/>
    <row r="230" s="60" customFormat="1" x14ac:dyDescent="0.2"/>
    <row r="231" s="60" customFormat="1" x14ac:dyDescent="0.2"/>
    <row r="232" s="60" customFormat="1" x14ac:dyDescent="0.2"/>
    <row r="233" s="60" customFormat="1" x14ac:dyDescent="0.2"/>
    <row r="234" s="60" customFormat="1" x14ac:dyDescent="0.2"/>
    <row r="235" s="60" customFormat="1" x14ac:dyDescent="0.2"/>
    <row r="236" s="60" customFormat="1" x14ac:dyDescent="0.2"/>
    <row r="237" s="60" customFormat="1" x14ac:dyDescent="0.2"/>
    <row r="238" s="60" customFormat="1" x14ac:dyDescent="0.2"/>
    <row r="239" s="60" customFormat="1" x14ac:dyDescent="0.2"/>
    <row r="240" s="60" customFormat="1" x14ac:dyDescent="0.2"/>
    <row r="241" s="60" customFormat="1" x14ac:dyDescent="0.2"/>
    <row r="242" s="60" customFormat="1" x14ac:dyDescent="0.2"/>
    <row r="243" s="60" customFormat="1" x14ac:dyDescent="0.2"/>
    <row r="244" s="60" customFormat="1" x14ac:dyDescent="0.2"/>
    <row r="245" s="60" customFormat="1" x14ac:dyDescent="0.2"/>
    <row r="246" s="60" customFormat="1" x14ac:dyDescent="0.2"/>
    <row r="247" s="60" customFormat="1" x14ac:dyDescent="0.2"/>
    <row r="248" s="60" customFormat="1" x14ac:dyDescent="0.2"/>
    <row r="249" s="60" customFormat="1" x14ac:dyDescent="0.2"/>
    <row r="250" s="60" customFormat="1" x14ac:dyDescent="0.2"/>
    <row r="251" s="60" customFormat="1" x14ac:dyDescent="0.2"/>
    <row r="252" s="60" customFormat="1" x14ac:dyDescent="0.2"/>
    <row r="253" s="60" customFormat="1" x14ac:dyDescent="0.2"/>
    <row r="254" s="60" customFormat="1" x14ac:dyDescent="0.2"/>
    <row r="255" s="60" customFormat="1" x14ac:dyDescent="0.2"/>
    <row r="256" s="60" customFormat="1" x14ac:dyDescent="0.2"/>
    <row r="257" s="60" customFormat="1" x14ac:dyDescent="0.2"/>
    <row r="258" s="60" customFormat="1" x14ac:dyDescent="0.2"/>
    <row r="259" s="60" customFormat="1" x14ac:dyDescent="0.2"/>
    <row r="260" s="60" customFormat="1" x14ac:dyDescent="0.2"/>
    <row r="261" s="60" customFormat="1" x14ac:dyDescent="0.2"/>
    <row r="262" s="60" customFormat="1" x14ac:dyDescent="0.2"/>
    <row r="263" s="60" customFormat="1" x14ac:dyDescent="0.2"/>
    <row r="264" s="60" customFormat="1" x14ac:dyDescent="0.2"/>
    <row r="265" s="60" customFormat="1" x14ac:dyDescent="0.2"/>
    <row r="266" s="60" customFormat="1" x14ac:dyDescent="0.2"/>
    <row r="267" s="60" customFormat="1" x14ac:dyDescent="0.2"/>
    <row r="268" s="60" customFormat="1" x14ac:dyDescent="0.2"/>
    <row r="269" s="60" customFormat="1" x14ac:dyDescent="0.2"/>
    <row r="270" s="60" customFormat="1" x14ac:dyDescent="0.2"/>
    <row r="271" s="60" customFormat="1" x14ac:dyDescent="0.2"/>
    <row r="272" s="60" customFormat="1" x14ac:dyDescent="0.2"/>
    <row r="273" s="60" customFormat="1" x14ac:dyDescent="0.2"/>
    <row r="274" s="60" customFormat="1" x14ac:dyDescent="0.2"/>
    <row r="275" s="60" customFormat="1" x14ac:dyDescent="0.2"/>
    <row r="276" s="60" customFormat="1" x14ac:dyDescent="0.2"/>
    <row r="277" s="60" customFormat="1" x14ac:dyDescent="0.2"/>
    <row r="278" s="60" customFormat="1" x14ac:dyDescent="0.2"/>
    <row r="279" s="60" customFormat="1" x14ac:dyDescent="0.2"/>
    <row r="280" s="60" customFormat="1" x14ac:dyDescent="0.2"/>
    <row r="281" s="60" customFormat="1" x14ac:dyDescent="0.2"/>
    <row r="282" s="60" customFormat="1" x14ac:dyDescent="0.2"/>
    <row r="283" s="60" customFormat="1" x14ac:dyDescent="0.2"/>
    <row r="284" s="60" customFormat="1" x14ac:dyDescent="0.2"/>
    <row r="285" s="60" customFormat="1" x14ac:dyDescent="0.2"/>
    <row r="286" s="60" customFormat="1" x14ac:dyDescent="0.2"/>
    <row r="287" s="60" customFormat="1" x14ac:dyDescent="0.2"/>
    <row r="288" s="60" customFormat="1" x14ac:dyDescent="0.2"/>
    <row r="289" s="60" customFormat="1" x14ac:dyDescent="0.2"/>
    <row r="290" s="60" customFormat="1" x14ac:dyDescent="0.2"/>
    <row r="291" s="60" customFormat="1" x14ac:dyDescent="0.2"/>
    <row r="292" s="60" customFormat="1" x14ac:dyDescent="0.2"/>
    <row r="293" s="60" customFormat="1" x14ac:dyDescent="0.2"/>
    <row r="294" s="60" customFormat="1" x14ac:dyDescent="0.2"/>
    <row r="295" s="60" customFormat="1" x14ac:dyDescent="0.2"/>
    <row r="296" s="60" customFormat="1" x14ac:dyDescent="0.2"/>
    <row r="297" s="60" customFormat="1" x14ac:dyDescent="0.2"/>
    <row r="298" s="60" customFormat="1" x14ac:dyDescent="0.2"/>
    <row r="299" s="60" customFormat="1" x14ac:dyDescent="0.2"/>
    <row r="300" s="60" customFormat="1" x14ac:dyDescent="0.2"/>
    <row r="301" s="60" customFormat="1" x14ac:dyDescent="0.2"/>
    <row r="302" s="60" customFormat="1" x14ac:dyDescent="0.2"/>
    <row r="303" s="60" customFormat="1" x14ac:dyDescent="0.2"/>
    <row r="304" s="60" customFormat="1" x14ac:dyDescent="0.2"/>
    <row r="305" s="60" customFormat="1" x14ac:dyDescent="0.2"/>
    <row r="306" s="60" customFormat="1" x14ac:dyDescent="0.2"/>
    <row r="307" s="60" customFormat="1" x14ac:dyDescent="0.2"/>
    <row r="308" s="60" customFormat="1" x14ac:dyDescent="0.2"/>
    <row r="309" s="60" customFormat="1" x14ac:dyDescent="0.2"/>
    <row r="310" s="60" customFormat="1" x14ac:dyDescent="0.2"/>
    <row r="311" s="60" customFormat="1" x14ac:dyDescent="0.2"/>
    <row r="312" s="60" customFormat="1" x14ac:dyDescent="0.2"/>
    <row r="313" s="60" customFormat="1" x14ac:dyDescent="0.2"/>
    <row r="314" s="60" customFormat="1" x14ac:dyDescent="0.2"/>
    <row r="315" s="60" customFormat="1" x14ac:dyDescent="0.2"/>
    <row r="316" s="60" customFormat="1" x14ac:dyDescent="0.2"/>
    <row r="317" s="60" customFormat="1" x14ac:dyDescent="0.2"/>
    <row r="318" s="60" customFormat="1" x14ac:dyDescent="0.2"/>
    <row r="319" s="60" customFormat="1" x14ac:dyDescent="0.2"/>
    <row r="320" s="60" customFormat="1" x14ac:dyDescent="0.2"/>
    <row r="321" s="60" customFormat="1" x14ac:dyDescent="0.2"/>
    <row r="322" s="60" customFormat="1" x14ac:dyDescent="0.2"/>
    <row r="323" s="60" customFormat="1" x14ac:dyDescent="0.2"/>
    <row r="324" s="60" customFormat="1" x14ac:dyDescent="0.2"/>
    <row r="325" s="60" customFormat="1" x14ac:dyDescent="0.2"/>
    <row r="326" s="60" customFormat="1" x14ac:dyDescent="0.2"/>
    <row r="327" s="60" customFormat="1" x14ac:dyDescent="0.2"/>
    <row r="328" s="60" customFormat="1" x14ac:dyDescent="0.2"/>
    <row r="329" s="60" customFormat="1" x14ac:dyDescent="0.2"/>
    <row r="330" s="60" customFormat="1" x14ac:dyDescent="0.2"/>
    <row r="331" s="60" customFormat="1" x14ac:dyDescent="0.2"/>
    <row r="332" s="60" customFormat="1" x14ac:dyDescent="0.2"/>
    <row r="333" s="60" customFormat="1" x14ac:dyDescent="0.2"/>
    <row r="334" s="60" customFormat="1" x14ac:dyDescent="0.2"/>
    <row r="335" s="60" customFormat="1" x14ac:dyDescent="0.2"/>
    <row r="336" s="60" customFormat="1" x14ac:dyDescent="0.2"/>
    <row r="337" s="60" customFormat="1" x14ac:dyDescent="0.2"/>
    <row r="338" s="60" customFormat="1" x14ac:dyDescent="0.2"/>
    <row r="339" s="60" customFormat="1" x14ac:dyDescent="0.2"/>
    <row r="340" s="60" customFormat="1" x14ac:dyDescent="0.2"/>
    <row r="341" s="60" customFormat="1" x14ac:dyDescent="0.2"/>
    <row r="342" s="60" customFormat="1" x14ac:dyDescent="0.2"/>
    <row r="343" s="60" customFormat="1" x14ac:dyDescent="0.2"/>
    <row r="344" s="60" customFormat="1" x14ac:dyDescent="0.2"/>
    <row r="345" s="60" customFormat="1" x14ac:dyDescent="0.2"/>
    <row r="346" s="60" customFormat="1" x14ac:dyDescent="0.2"/>
    <row r="347" s="60" customFormat="1" x14ac:dyDescent="0.2"/>
    <row r="348" s="60" customFormat="1" x14ac:dyDescent="0.2"/>
    <row r="349" s="60" customFormat="1" x14ac:dyDescent="0.2"/>
    <row r="350" s="60" customFormat="1" x14ac:dyDescent="0.2"/>
    <row r="351" s="60" customFormat="1" x14ac:dyDescent="0.2"/>
    <row r="352" s="60" customFormat="1" x14ac:dyDescent="0.2"/>
    <row r="353" spans="4:15" s="60" customFormat="1" x14ac:dyDescent="0.2"/>
    <row r="354" spans="4:15" s="60" customFormat="1" x14ac:dyDescent="0.2"/>
    <row r="355" spans="4:15" s="60" customFormat="1" x14ac:dyDescent="0.2">
      <c r="D355" s="66"/>
      <c r="E355" s="66"/>
      <c r="F355" s="66"/>
      <c r="G355" s="66"/>
      <c r="H355" s="66"/>
      <c r="I355" s="66"/>
      <c r="J355" s="66"/>
      <c r="K355" s="66"/>
      <c r="L355" s="66"/>
      <c r="M355" s="66"/>
      <c r="N355" s="66"/>
      <c r="O355" s="66"/>
    </row>
    <row r="356" spans="4:15" s="60" customFormat="1" x14ac:dyDescent="0.2">
      <c r="D356" s="66"/>
      <c r="E356" s="66"/>
      <c r="F356" s="66"/>
      <c r="G356" s="66"/>
      <c r="H356" s="66"/>
      <c r="I356" s="66"/>
      <c r="J356" s="66"/>
      <c r="K356" s="66"/>
      <c r="L356" s="66"/>
      <c r="M356" s="66"/>
      <c r="N356" s="66"/>
      <c r="O356" s="66"/>
    </row>
    <row r="357" spans="4:15" s="60" customFormat="1" x14ac:dyDescent="0.2">
      <c r="D357" s="66"/>
      <c r="E357" s="66"/>
      <c r="F357" s="66"/>
      <c r="G357" s="66"/>
      <c r="H357" s="66"/>
      <c r="I357" s="66"/>
      <c r="J357" s="66"/>
      <c r="K357" s="66"/>
      <c r="L357" s="66"/>
      <c r="M357" s="66"/>
      <c r="N357" s="66"/>
      <c r="O357" s="66"/>
    </row>
  </sheetData>
  <mergeCells count="7">
    <mergeCell ref="B52:O52"/>
    <mergeCell ref="B6:O6"/>
    <mergeCell ref="B1:O1"/>
    <mergeCell ref="B2:O2"/>
    <mergeCell ref="B3:O3"/>
    <mergeCell ref="B17:O17"/>
    <mergeCell ref="B42:O42"/>
  </mergeCells>
  <phoneticPr fontId="7" type="noConversion"/>
  <printOptions horizontalCentered="1"/>
  <pageMargins left="0" right="0" top="0.25" bottom="0.25" header="0.3" footer="0.3"/>
  <pageSetup scale="65" orientation="landscape"/>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A288"/>
  <sheetViews>
    <sheetView zoomScale="150" zoomScaleNormal="150" zoomScalePageLayoutView="150" workbookViewId="0">
      <selection activeCell="R3" sqref="R3"/>
    </sheetView>
  </sheetViews>
  <sheetFormatPr defaultColWidth="8.85546875" defaultRowHeight="12.75" x14ac:dyDescent="0.2"/>
  <cols>
    <col min="1" max="1" width="1.7109375" style="1" customWidth="1"/>
    <col min="2" max="2" width="24.7109375" style="6" customWidth="1"/>
    <col min="3" max="3" width="3.7109375" style="1" hidden="1" customWidth="1"/>
    <col min="4" max="4" width="8.42578125" style="1" customWidth="1"/>
    <col min="5" max="5" width="6.42578125" style="7" hidden="1" customWidth="1"/>
    <col min="6" max="6" width="8.42578125" style="1" customWidth="1"/>
    <col min="7" max="7" width="6" style="7" hidden="1" customWidth="1"/>
    <col min="8" max="8" width="8.42578125" style="1" customWidth="1"/>
    <col min="9" max="9" width="6" style="7" hidden="1" customWidth="1"/>
    <col min="10" max="10" width="9.28515625" style="1" customWidth="1"/>
    <col min="11" max="11" width="6" style="7" hidden="1" customWidth="1"/>
    <col min="12" max="12" width="9.28515625" style="1" customWidth="1"/>
    <col min="13" max="13" width="6.7109375" style="7" hidden="1" customWidth="1"/>
    <col min="14" max="14" width="9.28515625" style="1" customWidth="1"/>
    <col min="15" max="15" width="6.7109375" style="7" hidden="1" customWidth="1"/>
    <col min="16" max="16" width="9.28515625" style="1" customWidth="1"/>
    <col min="17" max="17" width="7.42578125" style="7" hidden="1" customWidth="1"/>
    <col min="18" max="18" width="9.28515625" style="1" customWidth="1"/>
    <col min="19" max="19" width="7.42578125" style="7" hidden="1" customWidth="1"/>
    <col min="20" max="20" width="9.28515625" style="1" customWidth="1"/>
    <col min="21" max="21" width="6" style="7" hidden="1" customWidth="1"/>
    <col min="22" max="22" width="9.28515625" style="1" customWidth="1"/>
    <col min="23" max="23" width="6" style="7" hidden="1" customWidth="1"/>
    <col min="24" max="24" width="9.28515625" style="1" customWidth="1"/>
    <col min="25" max="25" width="6" style="7" hidden="1" customWidth="1"/>
    <col min="26" max="26" width="9.28515625" style="1" customWidth="1"/>
    <col min="27" max="27" width="6" style="7" hidden="1" customWidth="1"/>
    <col min="28" max="28" width="11.28515625" style="1" customWidth="1"/>
    <col min="29" max="29" width="6" style="7" hidden="1" customWidth="1"/>
    <col min="30" max="53" width="8.85546875" style="107"/>
    <col min="54" max="16384" width="8.85546875" style="1"/>
  </cols>
  <sheetData>
    <row r="1" spans="1:53" ht="32.25" customHeight="1" x14ac:dyDescent="0.5">
      <c r="A1" s="241" t="s">
        <v>8</v>
      </c>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row>
    <row r="2" spans="1:53" s="201" customFormat="1" ht="21" customHeight="1" x14ac:dyDescent="0.25">
      <c r="E2" s="202"/>
      <c r="F2" s="203"/>
      <c r="G2" s="202"/>
      <c r="H2" s="203"/>
      <c r="J2" s="203" t="s">
        <v>198</v>
      </c>
      <c r="K2" s="203"/>
      <c r="M2" s="202"/>
      <c r="Q2" s="204" t="s">
        <v>9</v>
      </c>
      <c r="R2" s="205" t="s">
        <v>204</v>
      </c>
      <c r="U2" s="202"/>
      <c r="W2" s="202"/>
      <c r="Y2" s="202"/>
      <c r="AA2" s="202"/>
      <c r="AC2" s="202"/>
    </row>
    <row r="3" spans="1:53" s="8" customFormat="1" ht="4.5" customHeight="1" x14ac:dyDescent="0.2">
      <c r="E3" s="108"/>
      <c r="G3" s="108"/>
      <c r="I3" s="108"/>
      <c r="K3" s="108"/>
      <c r="M3" s="108"/>
      <c r="O3" s="108"/>
      <c r="Q3" s="108"/>
      <c r="S3" s="108"/>
      <c r="U3" s="108"/>
      <c r="W3" s="108"/>
      <c r="Y3" s="108"/>
      <c r="AA3" s="108"/>
      <c r="AC3" s="108"/>
    </row>
    <row r="4" spans="1:53" s="3" customFormat="1" ht="55.5" customHeight="1" x14ac:dyDescent="0.2">
      <c r="A4" s="109"/>
      <c r="B4" s="4"/>
      <c r="C4" s="151" t="s">
        <v>10</v>
      </c>
      <c r="D4" s="152" t="s">
        <v>211</v>
      </c>
      <c r="E4" s="153" t="s">
        <v>163</v>
      </c>
      <c r="F4" s="154" t="s">
        <v>212</v>
      </c>
      <c r="G4" s="151" t="s">
        <v>11</v>
      </c>
      <c r="H4" s="154" t="s">
        <v>213</v>
      </c>
      <c r="I4" s="151" t="s">
        <v>11</v>
      </c>
      <c r="J4" s="154" t="s">
        <v>214</v>
      </c>
      <c r="K4" s="151" t="s">
        <v>11</v>
      </c>
      <c r="L4" s="154" t="s">
        <v>215</v>
      </c>
      <c r="M4" s="151" t="s">
        <v>11</v>
      </c>
      <c r="N4" s="154" t="s">
        <v>216</v>
      </c>
      <c r="O4" s="151" t="s">
        <v>11</v>
      </c>
      <c r="P4" s="154" t="s">
        <v>217</v>
      </c>
      <c r="Q4" s="151" t="s">
        <v>11</v>
      </c>
      <c r="R4" s="154" t="s">
        <v>218</v>
      </c>
      <c r="S4" s="151" t="s">
        <v>11</v>
      </c>
      <c r="T4" s="154" t="s">
        <v>219</v>
      </c>
      <c r="U4" s="151" t="s">
        <v>11</v>
      </c>
      <c r="V4" s="154" t="s">
        <v>220</v>
      </c>
      <c r="W4" s="151" t="s">
        <v>11</v>
      </c>
      <c r="X4" s="154" t="s">
        <v>221</v>
      </c>
      <c r="Y4" s="151" t="s">
        <v>11</v>
      </c>
      <c r="Z4" s="154" t="s">
        <v>222</v>
      </c>
      <c r="AA4" s="155" t="s">
        <v>11</v>
      </c>
      <c r="AB4" s="184" t="s">
        <v>12</v>
      </c>
      <c r="AC4" s="185" t="s">
        <v>13</v>
      </c>
      <c r="AD4" s="150"/>
      <c r="AE4" s="109"/>
      <c r="AF4" s="109"/>
      <c r="AG4" s="109"/>
      <c r="AH4" s="109"/>
      <c r="AI4" s="109"/>
      <c r="AJ4" s="109"/>
      <c r="AK4" s="109"/>
      <c r="AL4" s="109"/>
      <c r="AM4" s="109"/>
      <c r="AN4" s="109"/>
      <c r="AO4" s="109"/>
      <c r="AP4" s="109"/>
      <c r="AQ4" s="109"/>
      <c r="AR4" s="109"/>
      <c r="AS4" s="109"/>
      <c r="AT4" s="109"/>
      <c r="AU4" s="109"/>
      <c r="AV4" s="109"/>
      <c r="AW4" s="109"/>
      <c r="AX4" s="109"/>
      <c r="AY4" s="109"/>
      <c r="AZ4" s="109"/>
      <c r="BA4" s="109"/>
    </row>
    <row r="5" spans="1:53" s="5" customFormat="1" ht="15.95" customHeight="1" x14ac:dyDescent="0.2">
      <c r="A5" s="110"/>
      <c r="B5" s="221" t="s">
        <v>14</v>
      </c>
      <c r="C5" s="213"/>
      <c r="D5" s="213"/>
      <c r="E5" s="222"/>
      <c r="F5" s="213"/>
      <c r="G5" s="222"/>
      <c r="H5" s="213"/>
      <c r="I5" s="222"/>
      <c r="J5" s="213"/>
      <c r="K5" s="222"/>
      <c r="L5" s="213"/>
      <c r="M5" s="222"/>
      <c r="N5" s="213"/>
      <c r="O5" s="222"/>
      <c r="P5" s="213"/>
      <c r="Q5" s="222"/>
      <c r="R5" s="213"/>
      <c r="S5" s="222"/>
      <c r="T5" s="213"/>
      <c r="U5" s="222"/>
      <c r="V5" s="213"/>
      <c r="W5" s="222"/>
      <c r="X5" s="213"/>
      <c r="Y5" s="222"/>
      <c r="Z5" s="213"/>
      <c r="AA5" s="122"/>
      <c r="AB5" s="182"/>
      <c r="AC5" s="183"/>
      <c r="AD5" s="110"/>
      <c r="AE5" s="110"/>
      <c r="AF5" s="110"/>
      <c r="AG5" s="110"/>
      <c r="AH5" s="110"/>
      <c r="AI5" s="110"/>
      <c r="AJ5" s="110"/>
      <c r="AK5" s="110"/>
      <c r="AL5" s="110"/>
      <c r="AM5" s="110"/>
      <c r="AN5" s="110"/>
      <c r="AO5" s="110"/>
      <c r="AP5" s="110"/>
      <c r="AQ5" s="110"/>
      <c r="AR5" s="110"/>
      <c r="AS5" s="110"/>
      <c r="AT5" s="110"/>
      <c r="AU5" s="110"/>
      <c r="AV5" s="110"/>
      <c r="AW5" s="110"/>
      <c r="AX5" s="110"/>
      <c r="AY5" s="110"/>
      <c r="AZ5" s="110"/>
      <c r="BA5" s="110"/>
    </row>
    <row r="6" spans="1:53" s="5" customFormat="1" ht="15.95" customHeight="1" x14ac:dyDescent="0.2">
      <c r="A6" s="110"/>
      <c r="B6" s="123" t="str">
        <f>'Cash Flow - Y1'!B8</f>
        <v>60% pay $10</v>
      </c>
      <c r="C6" s="124"/>
      <c r="D6" s="169">
        <f>'Cash Flow - Y1'!D8</f>
        <v>6600</v>
      </c>
      <c r="E6" s="170">
        <f>IF($D$14=0,"-",(D6*100)/$D$14)</f>
        <v>54.545454545454547</v>
      </c>
      <c r="F6" s="169">
        <f>'Cash Flow - Y1'!E8</f>
        <v>6600</v>
      </c>
      <c r="G6" s="170">
        <f>IF(F$14=0,"-",(F6*100)/F$14)</f>
        <v>54.545454545454547</v>
      </c>
      <c r="H6" s="169">
        <f>'Cash Flow - Y1'!F8</f>
        <v>7920</v>
      </c>
      <c r="I6" s="170">
        <f>IF(H$14=0,"-",(H6*100)/H$14)</f>
        <v>54.545454545454547</v>
      </c>
      <c r="J6" s="169">
        <f>'Cash Flow - Y1'!G8</f>
        <v>6600</v>
      </c>
      <c r="K6" s="170">
        <f>IF(J$14=0,"-",(J6*100)/J$14)</f>
        <v>54.545454545454547</v>
      </c>
      <c r="L6" s="169">
        <f>'Cash Flow - Y1'!H8</f>
        <v>7920</v>
      </c>
      <c r="M6" s="170">
        <f>IF(L$14=0,"-",(L6*100)/L$14)</f>
        <v>54.545454545454547</v>
      </c>
      <c r="N6" s="169">
        <f>'Cash Flow - Y1'!I8</f>
        <v>7920</v>
      </c>
      <c r="O6" s="170">
        <f>IF(N$14=0,"-",(N6*100)/N$14)</f>
        <v>54.545454545454547</v>
      </c>
      <c r="P6" s="169">
        <f>'Cash Flow - Y1'!J8</f>
        <v>7920</v>
      </c>
      <c r="Q6" s="170">
        <f>IF(P$14=0,"-",(P6*100)/P$14)</f>
        <v>54.545454545454547</v>
      </c>
      <c r="R6" s="169">
        <f>'Cash Flow - Y1'!K8</f>
        <v>7920</v>
      </c>
      <c r="S6" s="170">
        <f>IF(R$14=0,"-",(R6*100)/R$14)</f>
        <v>54.545454545454547</v>
      </c>
      <c r="T6" s="169">
        <f>'Cash Flow - Y1'!L8</f>
        <v>6600</v>
      </c>
      <c r="U6" s="170">
        <f>IF(T$14=0,"-",(T6*100)/T$14)</f>
        <v>54.545454545454547</v>
      </c>
      <c r="V6" s="169">
        <f>'Cash Flow - Y1'!M8</f>
        <v>6600</v>
      </c>
      <c r="W6" s="170">
        <f>IF(V$14=0,"-",(V6*100)/V$14)</f>
        <v>54.545454545454547</v>
      </c>
      <c r="X6" s="169">
        <f>'Cash Flow - Y1'!N8</f>
        <v>7920</v>
      </c>
      <c r="Y6" s="170">
        <f>IF(X$14=0,"-",(X6*100)/X$14)</f>
        <v>54.545454545454547</v>
      </c>
      <c r="Z6" s="169">
        <f>'Cash Flow - Y1'!O8</f>
        <v>7920</v>
      </c>
      <c r="AA6" s="170">
        <f>IF(Z$14=0,"-",(Z6*100)/Z$14)</f>
        <v>54.545454545454547</v>
      </c>
      <c r="AB6" s="169">
        <f>SUM(D6+F6+H6+J6+L6+N6+P6+R6+T6+V6+X6+Z6)</f>
        <v>88440</v>
      </c>
      <c r="AC6" s="171">
        <f>IF(AB$14=0,"-",(AB6*100)/AB$14)</f>
        <v>54.545454545454547</v>
      </c>
      <c r="AD6" s="110"/>
      <c r="AE6" s="110"/>
      <c r="AF6" s="110"/>
      <c r="AG6" s="110"/>
      <c r="AH6" s="110"/>
      <c r="AI6" s="110"/>
      <c r="AJ6" s="110"/>
      <c r="AK6" s="110"/>
      <c r="AL6" s="110"/>
      <c r="AM6" s="110"/>
      <c r="AN6" s="110"/>
      <c r="AO6" s="110"/>
      <c r="AP6" s="110"/>
      <c r="AQ6" s="110"/>
      <c r="AR6" s="110"/>
      <c r="AS6" s="110"/>
      <c r="AT6" s="110"/>
      <c r="AU6" s="110"/>
      <c r="AV6" s="110"/>
      <c r="AW6" s="110"/>
      <c r="AX6" s="110"/>
      <c r="AY6" s="110"/>
      <c r="AZ6" s="110"/>
      <c r="BA6" s="110"/>
    </row>
    <row r="7" spans="1:53" s="5" customFormat="1" ht="15.95" customHeight="1" x14ac:dyDescent="0.2">
      <c r="A7" s="110"/>
      <c r="B7" s="123" t="str">
        <f>'Cash Flow - Y1'!B9</f>
        <v>20% pay $5</v>
      </c>
      <c r="C7" s="124"/>
      <c r="D7" s="169">
        <f>'Cash Flow - Y1'!D9</f>
        <v>1100</v>
      </c>
      <c r="E7" s="170">
        <f>IF($D$14=0,"-",(D7*100)/$D$14)</f>
        <v>9.0909090909090917</v>
      </c>
      <c r="F7" s="169">
        <f>'Cash Flow - Y1'!E9</f>
        <v>1100</v>
      </c>
      <c r="G7" s="170">
        <f>IF(F$14=0,"-",(F7*100)/F$14)</f>
        <v>9.0909090909090917</v>
      </c>
      <c r="H7" s="169">
        <f>'Cash Flow - Y1'!F9</f>
        <v>1320</v>
      </c>
      <c r="I7" s="170">
        <f>IF(H$14=0,"-",(H7*100)/H$14)</f>
        <v>9.0909090909090917</v>
      </c>
      <c r="J7" s="169">
        <f>'Cash Flow - Y1'!G9</f>
        <v>1100</v>
      </c>
      <c r="K7" s="170">
        <f>IF(J$14=0,"-",(J7*100)/J$14)</f>
        <v>9.0909090909090917</v>
      </c>
      <c r="L7" s="169">
        <f>'Cash Flow - Y1'!H9</f>
        <v>1320</v>
      </c>
      <c r="M7" s="170">
        <f>IF(L$14=0,"-",(L7*100)/L$14)</f>
        <v>9.0909090909090917</v>
      </c>
      <c r="N7" s="169">
        <f>'Cash Flow - Y1'!I9</f>
        <v>1320</v>
      </c>
      <c r="O7" s="170">
        <f>IF(N$14=0,"-",(N7*100)/N$14)</f>
        <v>9.0909090909090917</v>
      </c>
      <c r="P7" s="169">
        <f>'Cash Flow - Y1'!J9</f>
        <v>1320</v>
      </c>
      <c r="Q7" s="170">
        <f>IF(P$14=0,"-",(P7*100)/P$14)</f>
        <v>9.0909090909090917</v>
      </c>
      <c r="R7" s="169">
        <f>'Cash Flow - Y1'!K9</f>
        <v>1320</v>
      </c>
      <c r="S7" s="170">
        <f>IF(R$14=0,"-",(R7*100)/R$14)</f>
        <v>9.0909090909090917</v>
      </c>
      <c r="T7" s="169">
        <f>'Cash Flow - Y1'!L9</f>
        <v>1100</v>
      </c>
      <c r="U7" s="170">
        <f>IF(T$14=0,"-",(T7*100)/T$14)</f>
        <v>9.0909090909090917</v>
      </c>
      <c r="V7" s="169">
        <f>'Cash Flow - Y1'!M9</f>
        <v>1100</v>
      </c>
      <c r="W7" s="170">
        <f>IF(V$14=0,"-",(V7*100)/V$14)</f>
        <v>9.0909090909090917</v>
      </c>
      <c r="X7" s="169">
        <f>'Cash Flow - Y1'!N9</f>
        <v>1320</v>
      </c>
      <c r="Y7" s="170">
        <f>IF(X$14=0,"-",(X7*100)/X$14)</f>
        <v>9.0909090909090917</v>
      </c>
      <c r="Z7" s="169">
        <f>'Cash Flow - Y1'!O9</f>
        <v>1320</v>
      </c>
      <c r="AA7" s="170">
        <f>IF(Z$14=0,"-",(Z7*100)/Z$14)</f>
        <v>9.0909090909090917</v>
      </c>
      <c r="AB7" s="169">
        <f t="shared" ref="AB7:AB9" si="0">SUM(D7+F7+H7+J7+L7+N7+P7+R7+T7+V7+X7+Z7)</f>
        <v>14740</v>
      </c>
      <c r="AC7" s="171">
        <f>IF(AB$14=0,"-",(AB7*100)/AB$14)</f>
        <v>9.0909090909090917</v>
      </c>
      <c r="AD7" s="110"/>
      <c r="AE7" s="110"/>
      <c r="AF7" s="110"/>
      <c r="AG7" s="110"/>
      <c r="AH7" s="110"/>
      <c r="AI7" s="110"/>
      <c r="AJ7" s="110"/>
      <c r="AK7" s="110"/>
      <c r="AL7" s="110"/>
      <c r="AM7" s="110"/>
      <c r="AN7" s="110"/>
      <c r="AO7" s="110"/>
      <c r="AP7" s="110"/>
      <c r="AQ7" s="110"/>
      <c r="AR7" s="110"/>
      <c r="AS7" s="110"/>
      <c r="AT7" s="110"/>
      <c r="AU7" s="110"/>
      <c r="AV7" s="110"/>
      <c r="AW7" s="110"/>
      <c r="AX7" s="110"/>
      <c r="AY7" s="110"/>
      <c r="AZ7" s="110"/>
      <c r="BA7" s="110"/>
    </row>
    <row r="8" spans="1:53" s="5" customFormat="1" ht="15.95" customHeight="1" x14ac:dyDescent="0.2">
      <c r="A8" s="110"/>
      <c r="B8" s="123" t="str">
        <f>'Cash Flow - Y1'!B10</f>
        <v>20% pay $20</v>
      </c>
      <c r="C8" s="124"/>
      <c r="D8" s="169">
        <f>'Cash Flow - Y1'!D10</f>
        <v>4400</v>
      </c>
      <c r="E8" s="170">
        <f>IF($D$14=0,"-",(D8*100)/$D$14)</f>
        <v>36.363636363636367</v>
      </c>
      <c r="F8" s="169">
        <f>'Cash Flow - Y1'!E10</f>
        <v>4400</v>
      </c>
      <c r="G8" s="170">
        <f>IF(F$14=0,"-",(F8*100)/F$14)</f>
        <v>36.363636363636367</v>
      </c>
      <c r="H8" s="169">
        <f>'Cash Flow - Y1'!F10</f>
        <v>5280</v>
      </c>
      <c r="I8" s="170">
        <f>IF(H$14=0,"-",(H8*100)/H$14)</f>
        <v>36.363636363636367</v>
      </c>
      <c r="J8" s="169">
        <f>'Cash Flow - Y1'!G10</f>
        <v>4400</v>
      </c>
      <c r="K8" s="170">
        <f>IF(J$14=0,"-",(J8*100)/J$14)</f>
        <v>36.363636363636367</v>
      </c>
      <c r="L8" s="169">
        <f>'Cash Flow - Y1'!H10</f>
        <v>5280</v>
      </c>
      <c r="M8" s="170">
        <f>IF(L$14=0,"-",(L8*100)/L$14)</f>
        <v>36.363636363636367</v>
      </c>
      <c r="N8" s="169">
        <f>'Cash Flow - Y1'!I10</f>
        <v>5280</v>
      </c>
      <c r="O8" s="170">
        <f>IF(N$14=0,"-",(N8*100)/N$14)</f>
        <v>36.363636363636367</v>
      </c>
      <c r="P8" s="169">
        <f>'Cash Flow - Y1'!J10</f>
        <v>5280</v>
      </c>
      <c r="Q8" s="170">
        <f>IF(P$14=0,"-",(P8*100)/P$14)</f>
        <v>36.363636363636367</v>
      </c>
      <c r="R8" s="169">
        <f>'Cash Flow - Y1'!K10</f>
        <v>5280</v>
      </c>
      <c r="S8" s="170">
        <f>IF(R$14=0,"-",(R8*100)/R$14)</f>
        <v>36.363636363636367</v>
      </c>
      <c r="T8" s="169">
        <f>'Cash Flow - Y1'!L10</f>
        <v>4400</v>
      </c>
      <c r="U8" s="170">
        <f>IF(T$14=0,"-",(T8*100)/T$14)</f>
        <v>36.363636363636367</v>
      </c>
      <c r="V8" s="169">
        <f>'Cash Flow - Y1'!M10</f>
        <v>4400</v>
      </c>
      <c r="W8" s="170">
        <f>IF(V$14=0,"-",(V8*100)/V$14)</f>
        <v>36.363636363636367</v>
      </c>
      <c r="X8" s="169">
        <f>'Cash Flow - Y1'!N10</f>
        <v>5280</v>
      </c>
      <c r="Y8" s="170">
        <f>IF(X$14=0,"-",(X8*100)/X$14)</f>
        <v>36.363636363636367</v>
      </c>
      <c r="Z8" s="169">
        <f>'Cash Flow - Y1'!O10</f>
        <v>5280</v>
      </c>
      <c r="AA8" s="170">
        <f>IF(Z$14=0,"-",(Z8*100)/Z$14)</f>
        <v>36.363636363636367</v>
      </c>
      <c r="AB8" s="169">
        <f t="shared" si="0"/>
        <v>58960</v>
      </c>
      <c r="AC8" s="171">
        <f>IF(AB$14=0,"-",(AB8*100)/AB$14)</f>
        <v>36.363636363636367</v>
      </c>
      <c r="AD8" s="110"/>
      <c r="AE8" s="110"/>
      <c r="AF8" s="110"/>
      <c r="AG8" s="110"/>
      <c r="AH8" s="110"/>
      <c r="AI8" s="110"/>
      <c r="AJ8" s="110"/>
      <c r="AK8" s="110"/>
      <c r="AL8" s="110"/>
      <c r="AM8" s="110"/>
      <c r="AN8" s="110"/>
      <c r="AO8" s="110"/>
      <c r="AP8" s="110"/>
      <c r="AQ8" s="110"/>
      <c r="AR8" s="110"/>
      <c r="AS8" s="110"/>
      <c r="AT8" s="110"/>
      <c r="AU8" s="110"/>
      <c r="AV8" s="110"/>
      <c r="AW8" s="110"/>
      <c r="AX8" s="110"/>
      <c r="AY8" s="110"/>
      <c r="AZ8" s="110"/>
      <c r="BA8" s="110"/>
    </row>
    <row r="9" spans="1:53" s="5" customFormat="1" ht="15.95" customHeight="1" thickBot="1" x14ac:dyDescent="0.25">
      <c r="A9" s="110"/>
      <c r="B9" s="123" t="str">
        <f>'Cash Flow - Y1'!B11</f>
        <v xml:space="preserve"> </v>
      </c>
      <c r="C9" s="124"/>
      <c r="D9" s="169">
        <f>'Cash Flow - Y1'!D11</f>
        <v>0</v>
      </c>
      <c r="E9" s="170">
        <f>IF($D$14=0,"-",(D9*100)/$D$14)</f>
        <v>0</v>
      </c>
      <c r="F9" s="169">
        <f>'Cash Flow - Y1'!E11</f>
        <v>0</v>
      </c>
      <c r="G9" s="170">
        <f>IF(F$14=0,"-",(F9*100)/F$14)</f>
        <v>0</v>
      </c>
      <c r="H9" s="169">
        <f>'Cash Flow - Y1'!F11</f>
        <v>0</v>
      </c>
      <c r="I9" s="170">
        <f>IF(H$14=0,"-",(H9*100)/H$14)</f>
        <v>0</v>
      </c>
      <c r="J9" s="169">
        <f>'Cash Flow - Y1'!G11</f>
        <v>0</v>
      </c>
      <c r="K9" s="170">
        <f>IF(J$14=0,"-",(J9*100)/J$14)</f>
        <v>0</v>
      </c>
      <c r="L9" s="169">
        <f>'Cash Flow - Y1'!H11</f>
        <v>0</v>
      </c>
      <c r="M9" s="170">
        <f>IF(L$14=0,"-",(L9*100)/L$14)</f>
        <v>0</v>
      </c>
      <c r="N9" s="169">
        <f>'Cash Flow - Y1'!I11</f>
        <v>0</v>
      </c>
      <c r="O9" s="170">
        <f>IF(N$14=0,"-",(N9*100)/N$14)</f>
        <v>0</v>
      </c>
      <c r="P9" s="169">
        <f>'Cash Flow - Y1'!J11</f>
        <v>0</v>
      </c>
      <c r="Q9" s="170">
        <f>IF(P$14=0,"-",(P9*100)/P$14)</f>
        <v>0</v>
      </c>
      <c r="R9" s="169">
        <f>'Cash Flow - Y1'!K11</f>
        <v>0</v>
      </c>
      <c r="S9" s="170">
        <f>IF(R$14=0,"-",(R9*100)/R$14)</f>
        <v>0</v>
      </c>
      <c r="T9" s="169">
        <f>'Cash Flow - Y1'!L11</f>
        <v>0</v>
      </c>
      <c r="U9" s="170">
        <f>IF(T$14=0,"-",(T9*100)/T$14)</f>
        <v>0</v>
      </c>
      <c r="V9" s="169">
        <f>'Cash Flow - Y1'!M11</f>
        <v>0</v>
      </c>
      <c r="W9" s="170">
        <f>IF(V$14=0,"-",(V9*100)/V$14)</f>
        <v>0</v>
      </c>
      <c r="X9" s="169">
        <f>'Cash Flow - Y1'!N11</f>
        <v>0</v>
      </c>
      <c r="Y9" s="170">
        <f>IF(X$14=0,"-",(X9*100)/X$14)</f>
        <v>0</v>
      </c>
      <c r="Z9" s="169">
        <f>'Cash Flow - Y1'!O11</f>
        <v>0</v>
      </c>
      <c r="AA9" s="170">
        <f>IF(Z$14=0,"-",(Z9*100)/Z$14)</f>
        <v>0</v>
      </c>
      <c r="AB9" s="169">
        <f t="shared" si="0"/>
        <v>0</v>
      </c>
      <c r="AC9" s="171">
        <f>IF(AB$14=0,"-",(AB9*100)/AB$14)</f>
        <v>0</v>
      </c>
      <c r="AD9" s="110"/>
      <c r="AE9" s="110"/>
      <c r="AF9" s="110"/>
      <c r="AG9" s="110"/>
      <c r="AH9" s="110"/>
      <c r="AI9" s="110"/>
      <c r="AJ9" s="110"/>
      <c r="AK9" s="110"/>
      <c r="AL9" s="110"/>
      <c r="AM9" s="110"/>
      <c r="AN9" s="110"/>
      <c r="AO9" s="110"/>
      <c r="AP9" s="110"/>
      <c r="AQ9" s="110"/>
      <c r="AR9" s="110"/>
      <c r="AS9" s="110"/>
      <c r="AT9" s="110"/>
      <c r="AU9" s="110"/>
      <c r="AV9" s="110"/>
      <c r="AW9" s="110"/>
      <c r="AX9" s="110"/>
      <c r="AY9" s="110"/>
      <c r="AZ9" s="110"/>
      <c r="BA9" s="110"/>
    </row>
    <row r="10" spans="1:53" s="5" customFormat="1" ht="15.95" hidden="1" customHeight="1" thickBot="1" x14ac:dyDescent="0.25">
      <c r="A10" s="110"/>
      <c r="B10" s="128" t="s">
        <v>1</v>
      </c>
      <c r="C10" s="129"/>
      <c r="D10" s="172"/>
      <c r="E10" s="170">
        <f>IF($D$14=0,"-",(D10*100)/$D$14)</f>
        <v>0</v>
      </c>
      <c r="F10" s="169"/>
      <c r="G10" s="170">
        <f>IF(F$14=0,"-",(F10*100)/F$14)</f>
        <v>0</v>
      </c>
      <c r="H10" s="169"/>
      <c r="I10" s="170">
        <f>IF(H$14=0,"-",(H10*100)/H$14)</f>
        <v>0</v>
      </c>
      <c r="J10" s="169"/>
      <c r="K10" s="170">
        <f>IF(J$14=0,"-",(J10*100)/J$14)</f>
        <v>0</v>
      </c>
      <c r="L10" s="169"/>
      <c r="M10" s="170">
        <f>IF(L$14=0,"-",(L10*100)/L$14)</f>
        <v>0</v>
      </c>
      <c r="N10" s="169"/>
      <c r="O10" s="170">
        <f>IF(N$14=0,"-",(N10*100)/N$14)</f>
        <v>0</v>
      </c>
      <c r="P10" s="169"/>
      <c r="Q10" s="170">
        <f>IF(P$14=0,"-",(P10*100)/P$14)</f>
        <v>0</v>
      </c>
      <c r="R10" s="169"/>
      <c r="S10" s="170">
        <f>IF(R$14=0,"-",(R10*100)/R$14)</f>
        <v>0</v>
      </c>
      <c r="T10" s="169"/>
      <c r="U10" s="170">
        <f>IF(T$14=0,"-",(T10*100)/T$14)</f>
        <v>0</v>
      </c>
      <c r="V10" s="172"/>
      <c r="W10" s="170">
        <f>IF(V$14=0,"-",(V10*100)/V$14)</f>
        <v>0</v>
      </c>
      <c r="X10" s="169"/>
      <c r="Y10" s="170">
        <f>IF(X$14=0,"-",(X10*100)/X$14)</f>
        <v>0</v>
      </c>
      <c r="Z10" s="173"/>
      <c r="AA10" s="170">
        <f>IF(Z$14=0,"-",(Z10*100)/Z$14)</f>
        <v>0</v>
      </c>
      <c r="AB10" s="172"/>
      <c r="AC10" s="171">
        <f>IF(AB$14=0,"-",(AB10*100)/AB$14)</f>
        <v>0</v>
      </c>
      <c r="AD10" s="110"/>
      <c r="AE10" s="110"/>
      <c r="AF10" s="110"/>
      <c r="AG10" s="110"/>
      <c r="AH10" s="110"/>
      <c r="AI10" s="110"/>
      <c r="AJ10" s="110"/>
      <c r="AK10" s="110"/>
      <c r="AL10" s="110"/>
      <c r="AM10" s="110"/>
      <c r="AN10" s="110"/>
      <c r="AO10" s="110"/>
      <c r="AP10" s="110"/>
      <c r="AQ10" s="110"/>
      <c r="AR10" s="110"/>
      <c r="AS10" s="110"/>
      <c r="AT10" s="110"/>
      <c r="AU10" s="110"/>
      <c r="AV10" s="110"/>
      <c r="AW10" s="110"/>
      <c r="AX10" s="110"/>
      <c r="AY10" s="110"/>
      <c r="AZ10" s="110"/>
      <c r="BA10" s="110"/>
    </row>
    <row r="11" spans="1:53" s="5" customFormat="1" ht="15.95" hidden="1" customHeight="1" x14ac:dyDescent="0.2">
      <c r="A11" s="110"/>
      <c r="B11" s="132" t="s">
        <v>15</v>
      </c>
      <c r="C11" s="133"/>
      <c r="D11" s="174"/>
      <c r="E11" s="175">
        <f t="shared" ref="E11:E13" si="1">IF($D$14=0,"-",(D11*100)/$D$14)</f>
        <v>0</v>
      </c>
      <c r="F11" s="174"/>
      <c r="G11" s="175">
        <f t="shared" ref="G11:G13" si="2">IF(F$14=0,"-",(F11*100)/F$14)</f>
        <v>0</v>
      </c>
      <c r="H11" s="174"/>
      <c r="I11" s="175">
        <f t="shared" ref="I11:I13" si="3">IF(H$14=0,"-",(H11*100)/H$14)</f>
        <v>0</v>
      </c>
      <c r="J11" s="174"/>
      <c r="K11" s="175">
        <f t="shared" ref="K11:K13" si="4">IF(J$14=0,"-",(J11*100)/J$14)</f>
        <v>0</v>
      </c>
      <c r="L11" s="174"/>
      <c r="M11" s="175">
        <f t="shared" ref="M11:M13" si="5">IF(L$14=0,"-",(L11*100)/L$14)</f>
        <v>0</v>
      </c>
      <c r="N11" s="174"/>
      <c r="O11" s="175">
        <f t="shared" ref="O11:O13" si="6">IF(N$14=0,"-",(N11*100)/N$14)</f>
        <v>0</v>
      </c>
      <c r="P11" s="174"/>
      <c r="Q11" s="175">
        <f t="shared" ref="Q11:Q13" si="7">IF(P$14=0,"-",(P11*100)/P$14)</f>
        <v>0</v>
      </c>
      <c r="R11" s="174"/>
      <c r="S11" s="175">
        <f t="shared" ref="S11:S13" si="8">IF(R$14=0,"-",(R11*100)/R$14)</f>
        <v>0</v>
      </c>
      <c r="T11" s="174"/>
      <c r="U11" s="175">
        <f t="shared" ref="U11:U13" si="9">IF(T$14=0,"-",(T11*100)/T$14)</f>
        <v>0</v>
      </c>
      <c r="V11" s="174"/>
      <c r="W11" s="175">
        <f t="shared" ref="W11:W13" si="10">IF(V$14=0,"-",(V11*100)/V$14)</f>
        <v>0</v>
      </c>
      <c r="X11" s="174"/>
      <c r="Y11" s="175">
        <f t="shared" ref="Y11:Y13" si="11">IF(X$14=0,"-",(X11*100)/X$14)</f>
        <v>0</v>
      </c>
      <c r="Z11" s="174"/>
      <c r="AA11" s="175">
        <f t="shared" ref="AA11:AA13" si="12">IF(Z$14=0,"-",(Z11*100)/Z$14)</f>
        <v>0</v>
      </c>
      <c r="AB11" s="174"/>
      <c r="AC11" s="171">
        <f t="shared" ref="AC11:AC13" si="13">IF(AB$14=0,"-",(AB11*100)/AB$14)</f>
        <v>0</v>
      </c>
      <c r="AD11" s="110"/>
      <c r="AE11" s="110"/>
      <c r="AF11" s="110"/>
      <c r="AG11" s="110"/>
      <c r="AH11" s="110"/>
      <c r="AI11" s="110"/>
      <c r="AJ11" s="110"/>
      <c r="AK11" s="110"/>
      <c r="AL11" s="110"/>
      <c r="AM11" s="110"/>
      <c r="AN11" s="110"/>
      <c r="AO11" s="110"/>
      <c r="AP11" s="110"/>
      <c r="AQ11" s="110"/>
      <c r="AR11" s="110"/>
      <c r="AS11" s="110"/>
      <c r="AT11" s="110"/>
      <c r="AU11" s="110"/>
      <c r="AV11" s="110"/>
      <c r="AW11" s="110"/>
      <c r="AX11" s="110"/>
      <c r="AY11" s="110"/>
      <c r="AZ11" s="110"/>
      <c r="BA11" s="110"/>
    </row>
    <row r="12" spans="1:53" s="5" customFormat="1" ht="15.95" hidden="1" customHeight="1" x14ac:dyDescent="0.2">
      <c r="A12" s="110"/>
      <c r="B12" s="128" t="s">
        <v>16</v>
      </c>
      <c r="C12" s="129"/>
      <c r="D12" s="172"/>
      <c r="E12" s="175">
        <f t="shared" si="1"/>
        <v>0</v>
      </c>
      <c r="F12" s="172"/>
      <c r="G12" s="175">
        <f t="shared" si="2"/>
        <v>0</v>
      </c>
      <c r="H12" s="172"/>
      <c r="I12" s="175">
        <f t="shared" si="3"/>
        <v>0</v>
      </c>
      <c r="J12" s="172"/>
      <c r="K12" s="175">
        <f t="shared" si="4"/>
        <v>0</v>
      </c>
      <c r="L12" s="172"/>
      <c r="M12" s="175">
        <f t="shared" si="5"/>
        <v>0</v>
      </c>
      <c r="N12" s="172"/>
      <c r="O12" s="175">
        <f t="shared" si="6"/>
        <v>0</v>
      </c>
      <c r="P12" s="172"/>
      <c r="Q12" s="175">
        <f t="shared" si="7"/>
        <v>0</v>
      </c>
      <c r="R12" s="172"/>
      <c r="S12" s="175">
        <f t="shared" si="8"/>
        <v>0</v>
      </c>
      <c r="T12" s="172"/>
      <c r="U12" s="175">
        <f t="shared" si="9"/>
        <v>0</v>
      </c>
      <c r="V12" s="172"/>
      <c r="W12" s="175">
        <f t="shared" si="10"/>
        <v>0</v>
      </c>
      <c r="X12" s="172"/>
      <c r="Y12" s="175">
        <f t="shared" si="11"/>
        <v>0</v>
      </c>
      <c r="Z12" s="172"/>
      <c r="AA12" s="175">
        <f t="shared" si="12"/>
        <v>0</v>
      </c>
      <c r="AB12" s="172"/>
      <c r="AC12" s="171">
        <f t="shared" si="13"/>
        <v>0</v>
      </c>
      <c r="AD12" s="110"/>
      <c r="AE12" s="110"/>
      <c r="AF12" s="110"/>
      <c r="AG12" s="110"/>
      <c r="AH12" s="110"/>
      <c r="AI12" s="110"/>
      <c r="AJ12" s="110"/>
      <c r="AK12" s="110"/>
      <c r="AL12" s="110"/>
      <c r="AM12" s="110"/>
      <c r="AN12" s="110"/>
      <c r="AO12" s="110"/>
      <c r="AP12" s="110"/>
      <c r="AQ12" s="110"/>
      <c r="AR12" s="110"/>
      <c r="AS12" s="110"/>
      <c r="AT12" s="110"/>
      <c r="AU12" s="110"/>
      <c r="AV12" s="110"/>
      <c r="AW12" s="110"/>
      <c r="AX12" s="110"/>
      <c r="AY12" s="110"/>
      <c r="AZ12" s="110"/>
      <c r="BA12" s="110"/>
    </row>
    <row r="13" spans="1:53" s="5" customFormat="1" ht="15.95" hidden="1" customHeight="1" thickBot="1" x14ac:dyDescent="0.25">
      <c r="A13" s="110"/>
      <c r="B13" s="146" t="s">
        <v>17</v>
      </c>
      <c r="C13" s="147"/>
      <c r="D13" s="176"/>
      <c r="E13" s="177">
        <f t="shared" si="1"/>
        <v>0</v>
      </c>
      <c r="F13" s="176"/>
      <c r="G13" s="177">
        <f t="shared" si="2"/>
        <v>0</v>
      </c>
      <c r="H13" s="176"/>
      <c r="I13" s="177">
        <f t="shared" si="3"/>
        <v>0</v>
      </c>
      <c r="J13" s="176"/>
      <c r="K13" s="177">
        <f t="shared" si="4"/>
        <v>0</v>
      </c>
      <c r="L13" s="176"/>
      <c r="M13" s="177">
        <f t="shared" si="5"/>
        <v>0</v>
      </c>
      <c r="N13" s="176"/>
      <c r="O13" s="177">
        <f t="shared" si="6"/>
        <v>0</v>
      </c>
      <c r="P13" s="176"/>
      <c r="Q13" s="177">
        <f t="shared" si="7"/>
        <v>0</v>
      </c>
      <c r="R13" s="176"/>
      <c r="S13" s="177">
        <f t="shared" si="8"/>
        <v>0</v>
      </c>
      <c r="T13" s="176"/>
      <c r="U13" s="177">
        <f t="shared" si="9"/>
        <v>0</v>
      </c>
      <c r="V13" s="176"/>
      <c r="W13" s="177">
        <f t="shared" si="10"/>
        <v>0</v>
      </c>
      <c r="X13" s="176"/>
      <c r="Y13" s="177">
        <f t="shared" si="11"/>
        <v>0</v>
      </c>
      <c r="Z13" s="176"/>
      <c r="AA13" s="177">
        <f t="shared" si="12"/>
        <v>0</v>
      </c>
      <c r="AB13" s="176"/>
      <c r="AC13" s="178">
        <f t="shared" si="13"/>
        <v>0</v>
      </c>
      <c r="AD13" s="110"/>
      <c r="AE13" s="110"/>
      <c r="AF13" s="110"/>
      <c r="AG13" s="110"/>
      <c r="AH13" s="110"/>
      <c r="AI13" s="110"/>
      <c r="AJ13" s="110"/>
      <c r="AK13" s="110"/>
      <c r="AL13" s="110"/>
      <c r="AM13" s="110"/>
      <c r="AN13" s="110"/>
      <c r="AO13" s="110"/>
      <c r="AP13" s="110"/>
      <c r="AQ13" s="110"/>
      <c r="AR13" s="110"/>
      <c r="AS13" s="110"/>
      <c r="AT13" s="110"/>
      <c r="AU13" s="110"/>
      <c r="AV13" s="110"/>
      <c r="AW13" s="110"/>
      <c r="AX13" s="110"/>
      <c r="AY13" s="110"/>
      <c r="AZ13" s="110"/>
      <c r="BA13" s="110"/>
    </row>
    <row r="14" spans="1:53" s="5" customFormat="1" ht="15.95" customHeight="1" thickTop="1" thickBot="1" x14ac:dyDescent="0.25">
      <c r="A14" s="110"/>
      <c r="B14" s="144" t="s">
        <v>18</v>
      </c>
      <c r="C14" s="145"/>
      <c r="D14" s="179">
        <f t="shared" ref="D14:AC14" si="14">SUM(D6:D13)</f>
        <v>12100</v>
      </c>
      <c r="E14" s="180">
        <f t="shared" si="14"/>
        <v>100</v>
      </c>
      <c r="F14" s="179">
        <f t="shared" si="14"/>
        <v>12100</v>
      </c>
      <c r="G14" s="180">
        <f t="shared" si="14"/>
        <v>100</v>
      </c>
      <c r="H14" s="179">
        <f t="shared" si="14"/>
        <v>14520</v>
      </c>
      <c r="I14" s="180">
        <f t="shared" si="14"/>
        <v>100</v>
      </c>
      <c r="J14" s="179">
        <f t="shared" si="14"/>
        <v>12100</v>
      </c>
      <c r="K14" s="180">
        <f t="shared" si="14"/>
        <v>100</v>
      </c>
      <c r="L14" s="179">
        <f t="shared" si="14"/>
        <v>14520</v>
      </c>
      <c r="M14" s="180">
        <f t="shared" si="14"/>
        <v>100</v>
      </c>
      <c r="N14" s="179">
        <f t="shared" si="14"/>
        <v>14520</v>
      </c>
      <c r="O14" s="180">
        <f t="shared" si="14"/>
        <v>100</v>
      </c>
      <c r="P14" s="179">
        <f t="shared" si="14"/>
        <v>14520</v>
      </c>
      <c r="Q14" s="180">
        <f t="shared" si="14"/>
        <v>100</v>
      </c>
      <c r="R14" s="179">
        <f t="shared" si="14"/>
        <v>14520</v>
      </c>
      <c r="S14" s="180">
        <f t="shared" si="14"/>
        <v>100</v>
      </c>
      <c r="T14" s="179">
        <f t="shared" si="14"/>
        <v>12100</v>
      </c>
      <c r="U14" s="180">
        <f t="shared" si="14"/>
        <v>100</v>
      </c>
      <c r="V14" s="179">
        <f t="shared" si="14"/>
        <v>12100</v>
      </c>
      <c r="W14" s="180">
        <f t="shared" si="14"/>
        <v>100</v>
      </c>
      <c r="X14" s="179">
        <f t="shared" si="14"/>
        <v>14520</v>
      </c>
      <c r="Y14" s="180">
        <f t="shared" si="14"/>
        <v>100</v>
      </c>
      <c r="Z14" s="179">
        <f t="shared" si="14"/>
        <v>14520</v>
      </c>
      <c r="AA14" s="180">
        <f t="shared" si="14"/>
        <v>100</v>
      </c>
      <c r="AB14" s="186">
        <f t="shared" si="14"/>
        <v>162140</v>
      </c>
      <c r="AC14" s="187">
        <f t="shared" si="14"/>
        <v>100</v>
      </c>
      <c r="AD14" s="110"/>
      <c r="AE14" s="110"/>
      <c r="AF14" s="110"/>
      <c r="AG14" s="110"/>
      <c r="AH14" s="110"/>
      <c r="AI14" s="110"/>
      <c r="AJ14" s="110"/>
      <c r="AK14" s="110"/>
      <c r="AL14" s="110"/>
      <c r="AM14" s="110"/>
      <c r="AN14" s="110"/>
      <c r="AO14" s="110"/>
      <c r="AP14" s="110"/>
      <c r="AQ14" s="110"/>
      <c r="AR14" s="110"/>
      <c r="AS14" s="110"/>
      <c r="AT14" s="110"/>
      <c r="AU14" s="110"/>
      <c r="AV14" s="110"/>
      <c r="AW14" s="110"/>
      <c r="AX14" s="110"/>
      <c r="AY14" s="110"/>
      <c r="AZ14" s="110"/>
      <c r="BA14" s="110"/>
    </row>
    <row r="15" spans="1:53" s="111" customFormat="1" ht="8.1" customHeight="1" x14ac:dyDescent="0.2">
      <c r="B15" s="118"/>
      <c r="C15" s="119"/>
      <c r="D15" s="119"/>
      <c r="E15" s="120"/>
      <c r="F15" s="119"/>
      <c r="G15" s="120"/>
      <c r="H15" s="119"/>
      <c r="I15" s="120"/>
      <c r="J15" s="119"/>
      <c r="K15" s="120"/>
      <c r="L15" s="119"/>
      <c r="M15" s="120"/>
      <c r="N15" s="119"/>
      <c r="O15" s="120"/>
      <c r="P15" s="119"/>
      <c r="Q15" s="120"/>
      <c r="R15" s="119"/>
      <c r="S15" s="120"/>
      <c r="T15" s="119"/>
      <c r="U15" s="120"/>
      <c r="V15" s="119"/>
      <c r="W15" s="120"/>
      <c r="X15" s="119"/>
      <c r="Y15" s="120"/>
      <c r="Z15" s="119"/>
      <c r="AA15" s="120"/>
      <c r="AB15" s="119"/>
      <c r="AC15" s="121"/>
    </row>
    <row r="16" spans="1:53" s="5" customFormat="1" ht="15.95" customHeight="1" x14ac:dyDescent="0.2">
      <c r="A16" s="110"/>
      <c r="B16" s="221" t="s">
        <v>19</v>
      </c>
      <c r="C16" s="223"/>
      <c r="D16" s="213"/>
      <c r="E16" s="224"/>
      <c r="F16" s="213"/>
      <c r="G16" s="224"/>
      <c r="H16" s="213"/>
      <c r="I16" s="224"/>
      <c r="J16" s="213"/>
      <c r="K16" s="224"/>
      <c r="L16" s="213"/>
      <c r="M16" s="224"/>
      <c r="N16" s="213"/>
      <c r="O16" s="224"/>
      <c r="P16" s="213"/>
      <c r="Q16" s="224"/>
      <c r="R16" s="213"/>
      <c r="S16" s="224"/>
      <c r="T16" s="213"/>
      <c r="U16" s="224"/>
      <c r="V16" s="213"/>
      <c r="W16" s="224"/>
      <c r="X16" s="213"/>
      <c r="Y16" s="224"/>
      <c r="Z16" s="213"/>
      <c r="AA16" s="224"/>
      <c r="AB16" s="213"/>
      <c r="AC16" s="136"/>
      <c r="AD16" s="110"/>
      <c r="AE16" s="110"/>
      <c r="AF16" s="110"/>
      <c r="AG16" s="110"/>
      <c r="AH16" s="110"/>
      <c r="AI16" s="110"/>
      <c r="AJ16" s="110"/>
      <c r="AK16" s="110"/>
      <c r="AL16" s="110"/>
      <c r="AM16" s="110"/>
      <c r="AN16" s="110"/>
      <c r="AO16" s="110"/>
      <c r="AP16" s="110"/>
      <c r="AQ16" s="110"/>
      <c r="AR16" s="110"/>
      <c r="AS16" s="110"/>
      <c r="AT16" s="110"/>
      <c r="AU16" s="110"/>
      <c r="AV16" s="110"/>
      <c r="AW16" s="110"/>
      <c r="AX16" s="110"/>
      <c r="AY16" s="110"/>
      <c r="AZ16" s="110"/>
      <c r="BA16" s="110"/>
    </row>
    <row r="17" spans="1:53" s="5" customFormat="1" ht="15.95" customHeight="1" x14ac:dyDescent="0.2">
      <c r="A17" s="110"/>
      <c r="B17" s="123" t="s">
        <v>165</v>
      </c>
      <c r="C17" s="124"/>
      <c r="D17" s="125">
        <v>0</v>
      </c>
      <c r="E17" s="126">
        <f>IF(D6=0,"-",(D17*100)/D6)</f>
        <v>0</v>
      </c>
      <c r="F17" s="125">
        <v>0</v>
      </c>
      <c r="G17" s="126">
        <f>IF(F6=0,"-",(F17*100)/F6)</f>
        <v>0</v>
      </c>
      <c r="H17" s="125">
        <v>0</v>
      </c>
      <c r="I17" s="126">
        <f>IF(H6=0,"-",(H17*100)/H6)</f>
        <v>0</v>
      </c>
      <c r="J17" s="125">
        <v>0</v>
      </c>
      <c r="K17" s="126">
        <f>IF(J6=0,"-",(J17*100)/J6)</f>
        <v>0</v>
      </c>
      <c r="L17" s="125">
        <v>0</v>
      </c>
      <c r="M17" s="126">
        <f>IF(L6=0,"-",(L17*100)/L6)</f>
        <v>0</v>
      </c>
      <c r="N17" s="125">
        <v>0</v>
      </c>
      <c r="O17" s="126">
        <f>IF(N6=0,"-",(N17*100)/N6)</f>
        <v>0</v>
      </c>
      <c r="P17" s="125">
        <v>0</v>
      </c>
      <c r="Q17" s="126">
        <f>IF(P6=0,"-",(P17*100)/P6)</f>
        <v>0</v>
      </c>
      <c r="R17" s="125">
        <v>0</v>
      </c>
      <c r="S17" s="126">
        <f>IF(R6=0,"-",(R17*100)/R6)</f>
        <v>0</v>
      </c>
      <c r="T17" s="125">
        <v>0</v>
      </c>
      <c r="U17" s="126">
        <f>IF(T6=0,"-",(T17*100)/T6)</f>
        <v>0</v>
      </c>
      <c r="V17" s="125">
        <v>0</v>
      </c>
      <c r="W17" s="126">
        <f>IF(V6=0,"-",(V17*100)/V6)</f>
        <v>0</v>
      </c>
      <c r="X17" s="125">
        <v>0</v>
      </c>
      <c r="Y17" s="126">
        <f>IF(X6=0,"-",(X17*100)/X6)</f>
        <v>0</v>
      </c>
      <c r="Z17" s="125">
        <v>0</v>
      </c>
      <c r="AA17" s="126">
        <f>IF(Z6=0,"-",(Z17*100)/Z6)</f>
        <v>0</v>
      </c>
      <c r="AB17" s="125">
        <f>SUM(D17+F17+H17+J17+L17+N17+P17+R17+T17+V17+X17+Z17)</f>
        <v>0</v>
      </c>
      <c r="AC17" s="127">
        <f>IF(AB6=0,"-",(AB17*100)/AB6)</f>
        <v>0</v>
      </c>
      <c r="AD17" s="110"/>
      <c r="AE17" s="110"/>
      <c r="AF17" s="110"/>
      <c r="AG17" s="110"/>
      <c r="AH17" s="110"/>
      <c r="AI17" s="110"/>
      <c r="AJ17" s="110"/>
      <c r="AK17" s="110"/>
      <c r="AL17" s="110"/>
      <c r="AM17" s="110"/>
      <c r="AN17" s="110"/>
      <c r="AO17" s="110"/>
      <c r="AP17" s="110"/>
      <c r="AQ17" s="110"/>
      <c r="AR17" s="110"/>
      <c r="AS17" s="110"/>
      <c r="AT17" s="110"/>
      <c r="AU17" s="110"/>
      <c r="AV17" s="110"/>
      <c r="AW17" s="110"/>
      <c r="AX17" s="110"/>
      <c r="AY17" s="110"/>
      <c r="AZ17" s="110"/>
      <c r="BA17" s="110"/>
    </row>
    <row r="18" spans="1:53" s="5" customFormat="1" ht="15.95" customHeight="1" x14ac:dyDescent="0.2">
      <c r="A18" s="110"/>
      <c r="B18" s="123" t="s">
        <v>166</v>
      </c>
      <c r="C18" s="124"/>
      <c r="D18" s="125">
        <v>0</v>
      </c>
      <c r="E18" s="126">
        <f t="shared" ref="E18:E27" si="15">IF(D7=0,"-",(D18*100)/D7)</f>
        <v>0</v>
      </c>
      <c r="F18" s="125"/>
      <c r="G18" s="126">
        <f t="shared" ref="G18:G25" si="16">IF(F7=0,"-",(F18*100)/F7)</f>
        <v>0</v>
      </c>
      <c r="H18" s="125">
        <v>0</v>
      </c>
      <c r="I18" s="126">
        <f t="shared" ref="I18:I25" si="17">IF(H7=0,"-",(H18*100)/H7)</f>
        <v>0</v>
      </c>
      <c r="J18" s="125">
        <v>0</v>
      </c>
      <c r="K18" s="126">
        <f t="shared" ref="K18:K25" si="18">IF(J7=0,"-",(J18*100)/J7)</f>
        <v>0</v>
      </c>
      <c r="L18" s="125">
        <v>0</v>
      </c>
      <c r="M18" s="126">
        <f t="shared" ref="M18:M25" si="19">IF(L7=0,"-",(L18*100)/L7)</f>
        <v>0</v>
      </c>
      <c r="N18" s="125">
        <v>0</v>
      </c>
      <c r="O18" s="126">
        <f t="shared" ref="O18:O25" si="20">IF(N7=0,"-",(N18*100)/N7)</f>
        <v>0</v>
      </c>
      <c r="P18" s="125">
        <v>0</v>
      </c>
      <c r="Q18" s="126">
        <f t="shared" ref="Q18:Q25" si="21">IF(P7=0,"-",(P18*100)/P7)</f>
        <v>0</v>
      </c>
      <c r="R18" s="125">
        <v>0</v>
      </c>
      <c r="S18" s="126">
        <f t="shared" ref="S18:S25" si="22">IF(R7=0,"-",(R18*100)/R7)</f>
        <v>0</v>
      </c>
      <c r="T18" s="125">
        <v>0</v>
      </c>
      <c r="U18" s="126">
        <f t="shared" ref="U18:U25" si="23">IF(T7=0,"-",(T18*100)/T7)</f>
        <v>0</v>
      </c>
      <c r="V18" s="125">
        <v>0</v>
      </c>
      <c r="W18" s="126">
        <f t="shared" ref="W18:W25" si="24">IF(V7=0,"-",(V18*100)/V7)</f>
        <v>0</v>
      </c>
      <c r="X18" s="125">
        <v>0</v>
      </c>
      <c r="Y18" s="126">
        <f t="shared" ref="Y18:Y25" si="25">IF(X7=0,"-",(X18*100)/X7)</f>
        <v>0</v>
      </c>
      <c r="Z18" s="125">
        <v>0</v>
      </c>
      <c r="AA18" s="126">
        <f t="shared" ref="AA18:AA27" si="26">IF(Z7=0,"-",(Z18*100)/Z7)</f>
        <v>0</v>
      </c>
      <c r="AB18" s="125">
        <f t="shared" ref="AB18:AB27" si="27">SUM(D18+F18+H18+J18+L18+N18+P18+R18+T18+V18+X18+Z18)</f>
        <v>0</v>
      </c>
      <c r="AC18" s="127">
        <f t="shared" ref="AC18:AC27" si="28">IF(AB7=0,"-",(AB18*100)/AB7)</f>
        <v>0</v>
      </c>
      <c r="AD18" s="110"/>
      <c r="AE18" s="110"/>
      <c r="AF18" s="110"/>
      <c r="AG18" s="110"/>
      <c r="AH18" s="110"/>
      <c r="AI18" s="110"/>
      <c r="AJ18" s="110"/>
      <c r="AK18" s="110"/>
      <c r="AL18" s="110"/>
      <c r="AM18" s="110"/>
      <c r="AN18" s="110"/>
      <c r="AO18" s="110"/>
      <c r="AP18" s="110"/>
      <c r="AQ18" s="110"/>
      <c r="AR18" s="110"/>
      <c r="AS18" s="110"/>
      <c r="AT18" s="110"/>
      <c r="AU18" s="110"/>
      <c r="AV18" s="110"/>
      <c r="AW18" s="110"/>
      <c r="AX18" s="110"/>
      <c r="AY18" s="110"/>
      <c r="AZ18" s="110"/>
      <c r="BA18" s="110"/>
    </row>
    <row r="19" spans="1:53" s="5" customFormat="1" ht="15.95" hidden="1" customHeight="1" x14ac:dyDescent="0.2">
      <c r="A19" s="110"/>
      <c r="B19" s="123" t="s">
        <v>20</v>
      </c>
      <c r="C19" s="124"/>
      <c r="D19" s="125"/>
      <c r="E19" s="126">
        <f t="shared" si="15"/>
        <v>0</v>
      </c>
      <c r="F19" s="125"/>
      <c r="G19" s="126">
        <f t="shared" si="16"/>
        <v>0</v>
      </c>
      <c r="H19" s="125"/>
      <c r="I19" s="126">
        <f t="shared" si="17"/>
        <v>0</v>
      </c>
      <c r="J19" s="125"/>
      <c r="K19" s="126">
        <f t="shared" si="18"/>
        <v>0</v>
      </c>
      <c r="L19" s="125"/>
      <c r="M19" s="126">
        <f t="shared" si="19"/>
        <v>0</v>
      </c>
      <c r="N19" s="125"/>
      <c r="O19" s="126">
        <f t="shared" si="20"/>
        <v>0</v>
      </c>
      <c r="P19" s="125"/>
      <c r="Q19" s="126">
        <f t="shared" si="21"/>
        <v>0</v>
      </c>
      <c r="R19" s="125"/>
      <c r="S19" s="126">
        <f t="shared" si="22"/>
        <v>0</v>
      </c>
      <c r="T19" s="125"/>
      <c r="U19" s="126">
        <f t="shared" si="23"/>
        <v>0</v>
      </c>
      <c r="V19" s="125"/>
      <c r="W19" s="126">
        <f t="shared" si="24"/>
        <v>0</v>
      </c>
      <c r="X19" s="125"/>
      <c r="Y19" s="126">
        <f t="shared" si="25"/>
        <v>0</v>
      </c>
      <c r="Z19" s="125"/>
      <c r="AA19" s="126">
        <f t="shared" si="26"/>
        <v>0</v>
      </c>
      <c r="AB19" s="125">
        <f t="shared" si="27"/>
        <v>0</v>
      </c>
      <c r="AC19" s="127">
        <f t="shared" si="28"/>
        <v>0</v>
      </c>
      <c r="AD19" s="110"/>
      <c r="AE19" s="110"/>
      <c r="AF19" s="110"/>
      <c r="AG19" s="110"/>
      <c r="AH19" s="110"/>
      <c r="AI19" s="110"/>
      <c r="AJ19" s="110"/>
      <c r="AK19" s="110"/>
      <c r="AL19" s="110"/>
      <c r="AM19" s="110"/>
      <c r="AN19" s="110"/>
      <c r="AO19" s="110"/>
      <c r="AP19" s="110"/>
      <c r="AQ19" s="110"/>
      <c r="AR19" s="110"/>
      <c r="AS19" s="110"/>
      <c r="AT19" s="110"/>
      <c r="AU19" s="110"/>
      <c r="AV19" s="110"/>
      <c r="AW19" s="110"/>
      <c r="AX19" s="110"/>
      <c r="AY19" s="110"/>
      <c r="AZ19" s="110"/>
      <c r="BA19" s="110"/>
    </row>
    <row r="20" spans="1:53" s="5" customFormat="1" ht="15.95" hidden="1" customHeight="1" x14ac:dyDescent="0.2">
      <c r="A20" s="110"/>
      <c r="B20" s="123" t="s">
        <v>21</v>
      </c>
      <c r="C20" s="124"/>
      <c r="D20" s="125"/>
      <c r="E20" s="126" t="str">
        <f t="shared" si="15"/>
        <v>-</v>
      </c>
      <c r="F20" s="125"/>
      <c r="G20" s="126" t="str">
        <f t="shared" si="16"/>
        <v>-</v>
      </c>
      <c r="H20" s="125"/>
      <c r="I20" s="126" t="str">
        <f t="shared" si="17"/>
        <v>-</v>
      </c>
      <c r="J20" s="125"/>
      <c r="K20" s="126" t="str">
        <f t="shared" si="18"/>
        <v>-</v>
      </c>
      <c r="L20" s="125"/>
      <c r="M20" s="126" t="str">
        <f t="shared" si="19"/>
        <v>-</v>
      </c>
      <c r="N20" s="125"/>
      <c r="O20" s="126" t="str">
        <f t="shared" si="20"/>
        <v>-</v>
      </c>
      <c r="P20" s="125"/>
      <c r="Q20" s="126" t="str">
        <f t="shared" si="21"/>
        <v>-</v>
      </c>
      <c r="R20" s="125"/>
      <c r="S20" s="126" t="str">
        <f t="shared" si="22"/>
        <v>-</v>
      </c>
      <c r="T20" s="125"/>
      <c r="U20" s="126" t="str">
        <f t="shared" si="23"/>
        <v>-</v>
      </c>
      <c r="V20" s="125"/>
      <c r="W20" s="126" t="str">
        <f t="shared" si="24"/>
        <v>-</v>
      </c>
      <c r="X20" s="125"/>
      <c r="Y20" s="126" t="str">
        <f t="shared" si="25"/>
        <v>-</v>
      </c>
      <c r="Z20" s="125"/>
      <c r="AA20" s="126" t="str">
        <f t="shared" si="26"/>
        <v>-</v>
      </c>
      <c r="AB20" s="125">
        <f t="shared" si="27"/>
        <v>0</v>
      </c>
      <c r="AC20" s="127" t="str">
        <f t="shared" si="28"/>
        <v>-</v>
      </c>
      <c r="AD20" s="110"/>
      <c r="AE20" s="110"/>
      <c r="AF20" s="110"/>
      <c r="AG20" s="110"/>
      <c r="AH20" s="110"/>
      <c r="AI20" s="110"/>
      <c r="AJ20" s="110"/>
      <c r="AK20" s="110"/>
      <c r="AL20" s="110"/>
      <c r="AM20" s="110"/>
      <c r="AN20" s="110"/>
      <c r="AO20" s="110"/>
      <c r="AP20" s="110"/>
      <c r="AQ20" s="110"/>
      <c r="AR20" s="110"/>
      <c r="AS20" s="110"/>
      <c r="AT20" s="110"/>
      <c r="AU20" s="110"/>
      <c r="AV20" s="110"/>
      <c r="AW20" s="110"/>
      <c r="AX20" s="110"/>
      <c r="AY20" s="110"/>
      <c r="AZ20" s="110"/>
      <c r="BA20" s="110"/>
    </row>
    <row r="21" spans="1:53" s="5" customFormat="1" ht="15.95" hidden="1" customHeight="1" x14ac:dyDescent="0.2">
      <c r="A21" s="110"/>
      <c r="B21" s="123" t="s">
        <v>22</v>
      </c>
      <c r="C21" s="124"/>
      <c r="D21" s="125"/>
      <c r="E21" s="126" t="str">
        <f t="shared" si="15"/>
        <v>-</v>
      </c>
      <c r="F21" s="125"/>
      <c r="G21" s="126" t="str">
        <f t="shared" si="16"/>
        <v>-</v>
      </c>
      <c r="H21" s="125"/>
      <c r="I21" s="126" t="str">
        <f t="shared" si="17"/>
        <v>-</v>
      </c>
      <c r="J21" s="125"/>
      <c r="K21" s="126" t="str">
        <f t="shared" si="18"/>
        <v>-</v>
      </c>
      <c r="L21" s="125"/>
      <c r="M21" s="126" t="str">
        <f t="shared" si="19"/>
        <v>-</v>
      </c>
      <c r="N21" s="125"/>
      <c r="O21" s="126" t="str">
        <f t="shared" si="20"/>
        <v>-</v>
      </c>
      <c r="P21" s="125"/>
      <c r="Q21" s="126" t="str">
        <f t="shared" si="21"/>
        <v>-</v>
      </c>
      <c r="R21" s="125"/>
      <c r="S21" s="126" t="str">
        <f t="shared" si="22"/>
        <v>-</v>
      </c>
      <c r="T21" s="125"/>
      <c r="U21" s="126" t="str">
        <f t="shared" si="23"/>
        <v>-</v>
      </c>
      <c r="V21" s="125"/>
      <c r="W21" s="126" t="str">
        <f t="shared" si="24"/>
        <v>-</v>
      </c>
      <c r="X21" s="125"/>
      <c r="Y21" s="126" t="str">
        <f t="shared" si="25"/>
        <v>-</v>
      </c>
      <c r="Z21" s="125"/>
      <c r="AA21" s="126" t="str">
        <f t="shared" si="26"/>
        <v>-</v>
      </c>
      <c r="AB21" s="125">
        <f t="shared" si="27"/>
        <v>0</v>
      </c>
      <c r="AC21" s="127" t="str">
        <f t="shared" si="28"/>
        <v>-</v>
      </c>
      <c r="AD21" s="110"/>
      <c r="AE21" s="110"/>
      <c r="AF21" s="110"/>
      <c r="AG21" s="110"/>
      <c r="AH21" s="110"/>
      <c r="AI21" s="110"/>
      <c r="AJ21" s="110"/>
      <c r="AK21" s="110"/>
      <c r="AL21" s="110"/>
      <c r="AM21" s="110"/>
      <c r="AN21" s="110"/>
      <c r="AO21" s="110"/>
      <c r="AP21" s="110"/>
      <c r="AQ21" s="110"/>
      <c r="AR21" s="110"/>
      <c r="AS21" s="110"/>
      <c r="AT21" s="110"/>
      <c r="AU21" s="110"/>
      <c r="AV21" s="110"/>
      <c r="AW21" s="110"/>
      <c r="AX21" s="110"/>
      <c r="AY21" s="110"/>
      <c r="AZ21" s="110"/>
      <c r="BA21" s="110"/>
    </row>
    <row r="22" spans="1:53" s="5" customFormat="1" ht="15.95" hidden="1" customHeight="1" x14ac:dyDescent="0.2">
      <c r="A22" s="110"/>
      <c r="B22" s="123" t="s">
        <v>1</v>
      </c>
      <c r="C22" s="124"/>
      <c r="D22" s="125"/>
      <c r="E22" s="126" t="str">
        <f t="shared" si="15"/>
        <v>-</v>
      </c>
      <c r="F22" s="125"/>
      <c r="G22" s="126" t="str">
        <f t="shared" si="16"/>
        <v>-</v>
      </c>
      <c r="H22" s="125"/>
      <c r="I22" s="126" t="str">
        <f t="shared" si="17"/>
        <v>-</v>
      </c>
      <c r="J22" s="125"/>
      <c r="K22" s="126" t="str">
        <f t="shared" si="18"/>
        <v>-</v>
      </c>
      <c r="L22" s="125"/>
      <c r="M22" s="126" t="str">
        <f t="shared" si="19"/>
        <v>-</v>
      </c>
      <c r="N22" s="125"/>
      <c r="O22" s="126" t="str">
        <f t="shared" si="20"/>
        <v>-</v>
      </c>
      <c r="P22" s="125"/>
      <c r="Q22" s="126" t="str">
        <f t="shared" si="21"/>
        <v>-</v>
      </c>
      <c r="R22" s="125"/>
      <c r="S22" s="126" t="str">
        <f t="shared" si="22"/>
        <v>-</v>
      </c>
      <c r="T22" s="125"/>
      <c r="U22" s="126" t="str">
        <f t="shared" si="23"/>
        <v>-</v>
      </c>
      <c r="V22" s="125"/>
      <c r="W22" s="126" t="str">
        <f t="shared" si="24"/>
        <v>-</v>
      </c>
      <c r="X22" s="125"/>
      <c r="Y22" s="126" t="str">
        <f t="shared" si="25"/>
        <v>-</v>
      </c>
      <c r="Z22" s="125"/>
      <c r="AA22" s="126" t="str">
        <f t="shared" si="26"/>
        <v>-</v>
      </c>
      <c r="AB22" s="125">
        <f t="shared" si="27"/>
        <v>0</v>
      </c>
      <c r="AC22" s="127" t="str">
        <f t="shared" si="28"/>
        <v>-</v>
      </c>
      <c r="AD22" s="110"/>
      <c r="AE22" s="110"/>
      <c r="AF22" s="110"/>
      <c r="AG22" s="110"/>
      <c r="AH22" s="110"/>
      <c r="AI22" s="110"/>
      <c r="AJ22" s="110"/>
      <c r="AK22" s="110"/>
      <c r="AL22" s="110"/>
      <c r="AM22" s="110"/>
      <c r="AN22" s="110"/>
      <c r="AO22" s="110"/>
      <c r="AP22" s="110"/>
      <c r="AQ22" s="110"/>
      <c r="AR22" s="110"/>
      <c r="AS22" s="110"/>
      <c r="AT22" s="110"/>
      <c r="AU22" s="110"/>
      <c r="AV22" s="110"/>
      <c r="AW22" s="110"/>
      <c r="AX22" s="110"/>
      <c r="AY22" s="110"/>
      <c r="AZ22" s="110"/>
      <c r="BA22" s="110"/>
    </row>
    <row r="23" spans="1:53" s="5" customFormat="1" ht="15.95" hidden="1" customHeight="1" x14ac:dyDescent="0.2">
      <c r="A23" s="110"/>
      <c r="B23" s="123" t="s">
        <v>23</v>
      </c>
      <c r="C23" s="124"/>
      <c r="D23" s="125"/>
      <c r="E23" s="126" t="str">
        <f t="shared" si="15"/>
        <v>-</v>
      </c>
      <c r="F23" s="125"/>
      <c r="G23" s="126" t="str">
        <f t="shared" si="16"/>
        <v>-</v>
      </c>
      <c r="H23" s="125"/>
      <c r="I23" s="126" t="str">
        <f t="shared" si="17"/>
        <v>-</v>
      </c>
      <c r="J23" s="125"/>
      <c r="K23" s="126" t="str">
        <f t="shared" si="18"/>
        <v>-</v>
      </c>
      <c r="L23" s="125"/>
      <c r="M23" s="126" t="str">
        <f t="shared" si="19"/>
        <v>-</v>
      </c>
      <c r="N23" s="125"/>
      <c r="O23" s="126" t="str">
        <f t="shared" si="20"/>
        <v>-</v>
      </c>
      <c r="P23" s="125"/>
      <c r="Q23" s="126" t="str">
        <f t="shared" si="21"/>
        <v>-</v>
      </c>
      <c r="R23" s="125"/>
      <c r="S23" s="126" t="str">
        <f t="shared" si="22"/>
        <v>-</v>
      </c>
      <c r="T23" s="125"/>
      <c r="U23" s="126" t="str">
        <f t="shared" si="23"/>
        <v>-</v>
      </c>
      <c r="V23" s="125"/>
      <c r="W23" s="126" t="str">
        <f t="shared" si="24"/>
        <v>-</v>
      </c>
      <c r="X23" s="125"/>
      <c r="Y23" s="126" t="str">
        <f t="shared" si="25"/>
        <v>-</v>
      </c>
      <c r="Z23" s="125"/>
      <c r="AA23" s="126" t="str">
        <f t="shared" si="26"/>
        <v>-</v>
      </c>
      <c r="AB23" s="125">
        <f t="shared" si="27"/>
        <v>0</v>
      </c>
      <c r="AC23" s="127" t="str">
        <f t="shared" si="28"/>
        <v>-</v>
      </c>
      <c r="AD23" s="110"/>
      <c r="AE23" s="110"/>
      <c r="AF23" s="110"/>
      <c r="AG23" s="110"/>
      <c r="AH23" s="110"/>
      <c r="AI23" s="110"/>
      <c r="AJ23" s="110"/>
      <c r="AK23" s="110"/>
      <c r="AL23" s="110"/>
      <c r="AM23" s="110"/>
      <c r="AN23" s="110"/>
      <c r="AO23" s="110"/>
      <c r="AP23" s="110"/>
      <c r="AQ23" s="110"/>
      <c r="AR23" s="110"/>
      <c r="AS23" s="110"/>
      <c r="AT23" s="110"/>
      <c r="AU23" s="110"/>
      <c r="AV23" s="110"/>
      <c r="AW23" s="110"/>
      <c r="AX23" s="110"/>
      <c r="AY23" s="110"/>
      <c r="AZ23" s="110"/>
      <c r="BA23" s="110"/>
    </row>
    <row r="24" spans="1:53" s="5" customFormat="1" ht="15.95" hidden="1" customHeight="1" x14ac:dyDescent="0.2">
      <c r="A24" s="110"/>
      <c r="B24" s="123" t="s">
        <v>24</v>
      </c>
      <c r="C24" s="124"/>
      <c r="D24" s="125"/>
      <c r="E24" s="126" t="str">
        <f t="shared" si="15"/>
        <v>-</v>
      </c>
      <c r="F24" s="125"/>
      <c r="G24" s="126" t="str">
        <f t="shared" si="16"/>
        <v>-</v>
      </c>
      <c r="H24" s="125"/>
      <c r="I24" s="126" t="str">
        <f t="shared" si="17"/>
        <v>-</v>
      </c>
      <c r="J24" s="125"/>
      <c r="K24" s="126" t="str">
        <f t="shared" si="18"/>
        <v>-</v>
      </c>
      <c r="L24" s="125"/>
      <c r="M24" s="126" t="str">
        <f t="shared" si="19"/>
        <v>-</v>
      </c>
      <c r="N24" s="125"/>
      <c r="O24" s="126" t="str">
        <f t="shared" si="20"/>
        <v>-</v>
      </c>
      <c r="P24" s="125"/>
      <c r="Q24" s="126" t="str">
        <f t="shared" si="21"/>
        <v>-</v>
      </c>
      <c r="R24" s="125"/>
      <c r="S24" s="126" t="str">
        <f t="shared" si="22"/>
        <v>-</v>
      </c>
      <c r="T24" s="125"/>
      <c r="U24" s="126" t="str">
        <f t="shared" si="23"/>
        <v>-</v>
      </c>
      <c r="V24" s="125"/>
      <c r="W24" s="126" t="str">
        <f t="shared" si="24"/>
        <v>-</v>
      </c>
      <c r="X24" s="125"/>
      <c r="Y24" s="126" t="str">
        <f t="shared" si="25"/>
        <v>-</v>
      </c>
      <c r="Z24" s="125"/>
      <c r="AA24" s="126" t="str">
        <f t="shared" si="26"/>
        <v>-</v>
      </c>
      <c r="AB24" s="125">
        <f t="shared" si="27"/>
        <v>0</v>
      </c>
      <c r="AC24" s="127" t="str">
        <f t="shared" si="28"/>
        <v>-</v>
      </c>
      <c r="AD24" s="110"/>
      <c r="AE24" s="110"/>
      <c r="AF24" s="110"/>
      <c r="AG24" s="110"/>
      <c r="AH24" s="110"/>
      <c r="AI24" s="110"/>
      <c r="AJ24" s="110"/>
      <c r="AK24" s="110"/>
      <c r="AL24" s="110"/>
      <c r="AM24" s="110"/>
      <c r="AN24" s="110"/>
      <c r="AO24" s="110"/>
      <c r="AP24" s="110"/>
      <c r="AQ24" s="110"/>
      <c r="AR24" s="110"/>
      <c r="AS24" s="110"/>
      <c r="AT24" s="110"/>
      <c r="AU24" s="110"/>
      <c r="AV24" s="110"/>
      <c r="AW24" s="110"/>
      <c r="AX24" s="110"/>
      <c r="AY24" s="110"/>
      <c r="AZ24" s="110"/>
      <c r="BA24" s="110"/>
    </row>
    <row r="25" spans="1:53" s="5" customFormat="1" ht="15.95" hidden="1" customHeight="1" x14ac:dyDescent="0.2">
      <c r="A25" s="110"/>
      <c r="B25" s="123" t="s">
        <v>25</v>
      </c>
      <c r="C25" s="124"/>
      <c r="D25" s="125"/>
      <c r="E25" s="126">
        <f t="shared" si="15"/>
        <v>0</v>
      </c>
      <c r="F25" s="125"/>
      <c r="G25" s="126">
        <f t="shared" si="16"/>
        <v>0</v>
      </c>
      <c r="H25" s="125"/>
      <c r="I25" s="126">
        <f t="shared" si="17"/>
        <v>0</v>
      </c>
      <c r="J25" s="125"/>
      <c r="K25" s="126">
        <f t="shared" si="18"/>
        <v>0</v>
      </c>
      <c r="L25" s="125"/>
      <c r="M25" s="126">
        <f t="shared" si="19"/>
        <v>0</v>
      </c>
      <c r="N25" s="125"/>
      <c r="O25" s="126">
        <f t="shared" si="20"/>
        <v>0</v>
      </c>
      <c r="P25" s="125"/>
      <c r="Q25" s="126">
        <f t="shared" si="21"/>
        <v>0</v>
      </c>
      <c r="R25" s="125"/>
      <c r="S25" s="126">
        <f t="shared" si="22"/>
        <v>0</v>
      </c>
      <c r="T25" s="125"/>
      <c r="U25" s="126">
        <f t="shared" si="23"/>
        <v>0</v>
      </c>
      <c r="V25" s="125"/>
      <c r="W25" s="126">
        <f t="shared" si="24"/>
        <v>0</v>
      </c>
      <c r="X25" s="125"/>
      <c r="Y25" s="126">
        <f t="shared" si="25"/>
        <v>0</v>
      </c>
      <c r="Z25" s="125"/>
      <c r="AA25" s="126">
        <f t="shared" si="26"/>
        <v>0</v>
      </c>
      <c r="AB25" s="125">
        <f t="shared" si="27"/>
        <v>0</v>
      </c>
      <c r="AC25" s="127">
        <f t="shared" si="28"/>
        <v>0</v>
      </c>
      <c r="AD25" s="110"/>
      <c r="AE25" s="110"/>
      <c r="AF25" s="110"/>
      <c r="AG25" s="110"/>
      <c r="AH25" s="110"/>
      <c r="AI25" s="110"/>
      <c r="AJ25" s="110"/>
      <c r="AK25" s="110"/>
      <c r="AL25" s="110"/>
      <c r="AM25" s="110"/>
      <c r="AN25" s="110"/>
      <c r="AO25" s="110"/>
      <c r="AP25" s="110"/>
      <c r="AQ25" s="110"/>
      <c r="AR25" s="110"/>
      <c r="AS25" s="110"/>
      <c r="AT25" s="110"/>
      <c r="AU25" s="110"/>
      <c r="AV25" s="110"/>
      <c r="AW25" s="110"/>
      <c r="AX25" s="110"/>
      <c r="AY25" s="110"/>
      <c r="AZ25" s="110"/>
      <c r="BA25" s="110"/>
    </row>
    <row r="26" spans="1:53" s="5" customFormat="1" ht="15.95" customHeight="1" x14ac:dyDescent="0.2">
      <c r="A26" s="110"/>
      <c r="B26" s="123" t="s">
        <v>26</v>
      </c>
      <c r="C26" s="124"/>
      <c r="D26" s="125">
        <v>0</v>
      </c>
      <c r="E26" s="125" t="e">
        <f>'Cash Flow - Y1'!#REF!</f>
        <v>#REF!</v>
      </c>
      <c r="F26" s="125">
        <v>0</v>
      </c>
      <c r="G26" s="125">
        <f>'Cash Flow - Y1'!G20+'Cash Flow - Y1'!G19</f>
        <v>4567</v>
      </c>
      <c r="H26" s="125">
        <v>0</v>
      </c>
      <c r="I26" s="125">
        <f>'Cash Flow - Y1'!I20+'Cash Flow - Y1'!I19</f>
        <v>4567</v>
      </c>
      <c r="J26" s="125">
        <v>0</v>
      </c>
      <c r="K26" s="125">
        <f>'Cash Flow - Y1'!K20+'Cash Flow - Y1'!K19</f>
        <v>4567</v>
      </c>
      <c r="L26" s="125">
        <v>0</v>
      </c>
      <c r="M26" s="125">
        <f>'Cash Flow - Y1'!M20+'Cash Flow - Y1'!M19</f>
        <v>4567</v>
      </c>
      <c r="N26" s="125">
        <v>0</v>
      </c>
      <c r="O26" s="125">
        <f>'Cash Flow - Y1'!O20+'Cash Flow - Y1'!O19</f>
        <v>4567</v>
      </c>
      <c r="P26" s="125">
        <v>0</v>
      </c>
      <c r="Q26" s="125">
        <f>'Cash Flow - Y1'!Q20+'Cash Flow - Y1'!Q19</f>
        <v>0</v>
      </c>
      <c r="R26" s="125">
        <v>0</v>
      </c>
      <c r="S26" s="125">
        <f>'Cash Flow - Y1'!S20+'Cash Flow - Y1'!S19</f>
        <v>0</v>
      </c>
      <c r="T26" s="125">
        <f>'Cash Flow - Y1'!T20+'Cash Flow - Y1'!T19</f>
        <v>0</v>
      </c>
      <c r="U26" s="125">
        <f>'Cash Flow - Y1'!U20+'Cash Flow - Y1'!U19</f>
        <v>0</v>
      </c>
      <c r="V26" s="125">
        <f>'Cash Flow - Y1'!V20+'Cash Flow - Y1'!V19</f>
        <v>0</v>
      </c>
      <c r="W26" s="125">
        <f>'Cash Flow - Y1'!W20+'Cash Flow - Y1'!W19</f>
        <v>0</v>
      </c>
      <c r="X26" s="125">
        <f>'Cash Flow - Y1'!X20+'Cash Flow - Y1'!X19</f>
        <v>0</v>
      </c>
      <c r="Y26" s="125">
        <f>'Cash Flow - Y1'!Y20+'Cash Flow - Y1'!Y19</f>
        <v>0</v>
      </c>
      <c r="Z26" s="125">
        <f>'Cash Flow - Y1'!Z20+'Cash Flow - Y1'!Z19</f>
        <v>0</v>
      </c>
      <c r="AA26" s="126" t="str">
        <f t="shared" si="26"/>
        <v>-</v>
      </c>
      <c r="AB26" s="125">
        <f t="shared" si="27"/>
        <v>0</v>
      </c>
      <c r="AC26" s="127" t="str">
        <f t="shared" si="28"/>
        <v>-</v>
      </c>
      <c r="AD26" s="110"/>
      <c r="AE26" s="110"/>
      <c r="AF26" s="110"/>
      <c r="AG26" s="110"/>
      <c r="AH26" s="110"/>
      <c r="AI26" s="110"/>
      <c r="AJ26" s="110"/>
      <c r="AK26" s="110"/>
      <c r="AL26" s="110"/>
      <c r="AM26" s="110"/>
      <c r="AN26" s="110"/>
      <c r="AO26" s="110"/>
      <c r="AP26" s="110"/>
      <c r="AQ26" s="110"/>
      <c r="AR26" s="110"/>
      <c r="AS26" s="110"/>
      <c r="AT26" s="110"/>
      <c r="AU26" s="110"/>
      <c r="AV26" s="110"/>
      <c r="AW26" s="110"/>
      <c r="AX26" s="110"/>
      <c r="AY26" s="110"/>
      <c r="AZ26" s="110"/>
      <c r="BA26" s="110"/>
    </row>
    <row r="27" spans="1:53" s="5" customFormat="1" ht="15.95" customHeight="1" thickBot="1" x14ac:dyDescent="0.25">
      <c r="A27" s="110"/>
      <c r="B27" s="137" t="s">
        <v>27</v>
      </c>
      <c r="C27" s="138"/>
      <c r="D27" s="125">
        <f>'Cash Flow - Y1'!D20</f>
        <v>0</v>
      </c>
      <c r="E27" s="126" t="str">
        <f t="shared" si="15"/>
        <v>-</v>
      </c>
      <c r="F27" s="125">
        <f>'Cash Flow - Y1'!F20</f>
        <v>0</v>
      </c>
      <c r="G27" s="125">
        <f>'Cash Flow - Y1'!G20</f>
        <v>0</v>
      </c>
      <c r="H27" s="125">
        <f>'Cash Flow - Y1'!H20</f>
        <v>0</v>
      </c>
      <c r="I27" s="125">
        <f>'Cash Flow - Y1'!I20</f>
        <v>0</v>
      </c>
      <c r="J27" s="125">
        <f>'Cash Flow - Y1'!J20</f>
        <v>0</v>
      </c>
      <c r="K27" s="125">
        <f>'Cash Flow - Y1'!K20</f>
        <v>0</v>
      </c>
      <c r="L27" s="125">
        <f>'Cash Flow - Y1'!L20</f>
        <v>0</v>
      </c>
      <c r="M27" s="125">
        <f>'Cash Flow - Y1'!M20</f>
        <v>0</v>
      </c>
      <c r="N27" s="125">
        <f>'Cash Flow - Y1'!N20</f>
        <v>0</v>
      </c>
      <c r="O27" s="125">
        <f>'Cash Flow - Y1'!O20</f>
        <v>0</v>
      </c>
      <c r="P27" s="125">
        <f>'Cash Flow - Y1'!P20</f>
        <v>0</v>
      </c>
      <c r="Q27" s="125">
        <f>'Cash Flow - Y1'!Q20</f>
        <v>0</v>
      </c>
      <c r="R27" s="125">
        <f>'Cash Flow - Y1'!R20</f>
        <v>0</v>
      </c>
      <c r="S27" s="125">
        <f>'Cash Flow - Y1'!S20</f>
        <v>0</v>
      </c>
      <c r="T27" s="125">
        <f>'Cash Flow - Y1'!T20</f>
        <v>0</v>
      </c>
      <c r="U27" s="125">
        <f>'Cash Flow - Y1'!U20</f>
        <v>0</v>
      </c>
      <c r="V27" s="125">
        <f>'Cash Flow - Y1'!V20</f>
        <v>0</v>
      </c>
      <c r="W27" s="125">
        <f>'Cash Flow - Y1'!W20</f>
        <v>0</v>
      </c>
      <c r="X27" s="125">
        <f>'Cash Flow - Y1'!X20</f>
        <v>0</v>
      </c>
      <c r="Y27" s="125">
        <f>'Cash Flow - Y1'!Y20</f>
        <v>0</v>
      </c>
      <c r="Z27" s="125">
        <f>'Cash Flow - Y1'!Z20</f>
        <v>0</v>
      </c>
      <c r="AA27" s="126" t="str">
        <f t="shared" si="26"/>
        <v>-</v>
      </c>
      <c r="AB27" s="125">
        <f t="shared" si="27"/>
        <v>0</v>
      </c>
      <c r="AC27" s="127" t="str">
        <f t="shared" si="28"/>
        <v>-</v>
      </c>
      <c r="AD27" s="110"/>
      <c r="AE27" s="110"/>
      <c r="AF27" s="110"/>
      <c r="AG27" s="110"/>
      <c r="AH27" s="110"/>
      <c r="AI27" s="110"/>
      <c r="AJ27" s="110"/>
      <c r="AK27" s="110"/>
      <c r="AL27" s="110"/>
      <c r="AM27" s="110"/>
      <c r="AN27" s="110"/>
      <c r="AO27" s="110"/>
      <c r="AP27" s="110"/>
      <c r="AQ27" s="110"/>
      <c r="AR27" s="110"/>
      <c r="AS27" s="110"/>
      <c r="AT27" s="110"/>
      <c r="AU27" s="110"/>
      <c r="AV27" s="110"/>
      <c r="AW27" s="110"/>
      <c r="AX27" s="110"/>
      <c r="AY27" s="110"/>
      <c r="AZ27" s="110"/>
      <c r="BA27" s="110"/>
    </row>
    <row r="28" spans="1:53" s="5" customFormat="1" ht="15.95" customHeight="1" thickTop="1" thickBot="1" x14ac:dyDescent="0.25">
      <c r="A28" s="110"/>
      <c r="B28" s="144" t="s">
        <v>28</v>
      </c>
      <c r="C28" s="145"/>
      <c r="D28" s="142">
        <f>SUM(D17:D27)</f>
        <v>0</v>
      </c>
      <c r="E28" s="143">
        <f>IF(D14=0,"-",(D28*100)/D14)</f>
        <v>0</v>
      </c>
      <c r="F28" s="142">
        <f>SUM(F17:F27)</f>
        <v>0</v>
      </c>
      <c r="G28" s="143">
        <f>IF(F14=0,"-",(F28*100)/F14)</f>
        <v>0</v>
      </c>
      <c r="H28" s="142">
        <f>SUM(H17:H27)</f>
        <v>0</v>
      </c>
      <c r="I28" s="143">
        <f>IF(H14=0,"-",(H28*100)/H14)</f>
        <v>0</v>
      </c>
      <c r="J28" s="142">
        <f>SUM(J17:J27)</f>
        <v>0</v>
      </c>
      <c r="K28" s="143">
        <f>IF(J14=0,"-",(J28*100)/J14)</f>
        <v>0</v>
      </c>
      <c r="L28" s="142">
        <f>SUM(L17:L27)</f>
        <v>0</v>
      </c>
      <c r="M28" s="143">
        <f>IF(L14=0,"-",(L28*100)/L14)</f>
        <v>0</v>
      </c>
      <c r="N28" s="142">
        <f>SUM(N17:N27)</f>
        <v>0</v>
      </c>
      <c r="O28" s="143">
        <f>IF(N14=0,"-",(N28*100)/N14)</f>
        <v>0</v>
      </c>
      <c r="P28" s="142">
        <f>SUM(P17:P27)</f>
        <v>0</v>
      </c>
      <c r="Q28" s="143">
        <f>IF(P14=0,"-",(P28*100)/P14)</f>
        <v>0</v>
      </c>
      <c r="R28" s="142">
        <f>SUM(R17:R27)</f>
        <v>0</v>
      </c>
      <c r="S28" s="143">
        <f>IF(R14=0,"-",(R28*100)/R14)</f>
        <v>0</v>
      </c>
      <c r="T28" s="142">
        <f>SUM(T17:T27)</f>
        <v>0</v>
      </c>
      <c r="U28" s="143">
        <f>IF(T14=0,"-",(T28*100)/T14)</f>
        <v>0</v>
      </c>
      <c r="V28" s="142">
        <f>SUM(V17:V27)</f>
        <v>0</v>
      </c>
      <c r="W28" s="143">
        <f>IF(V14=0,"-",(V28*100)/V14)</f>
        <v>0</v>
      </c>
      <c r="X28" s="142">
        <f>SUM(X17:X27)</f>
        <v>0</v>
      </c>
      <c r="Y28" s="143">
        <f>IF(X14=0,"-",(X28*100)/X14)</f>
        <v>0</v>
      </c>
      <c r="Z28" s="142">
        <f>SUM(Z17:Z27)</f>
        <v>0</v>
      </c>
      <c r="AA28" s="143">
        <f>IF(Z14=0,"-",(Z28*100)/Z14)</f>
        <v>0</v>
      </c>
      <c r="AB28" s="188">
        <f>SUM(AB17:AB27)</f>
        <v>0</v>
      </c>
      <c r="AC28" s="189">
        <f>IF(AB14=0,"-",(AB28*100)/AB14)</f>
        <v>0</v>
      </c>
      <c r="AD28" s="112"/>
      <c r="AE28" s="110"/>
      <c r="AF28" s="110"/>
      <c r="AG28" s="110"/>
      <c r="AH28" s="110"/>
      <c r="AI28" s="110"/>
      <c r="AJ28" s="110"/>
      <c r="AK28" s="110"/>
      <c r="AL28" s="110"/>
      <c r="AM28" s="110"/>
      <c r="AN28" s="110"/>
      <c r="AO28" s="110"/>
      <c r="AP28" s="110"/>
      <c r="AQ28" s="110"/>
      <c r="AR28" s="110"/>
      <c r="AS28" s="110"/>
      <c r="AT28" s="110"/>
      <c r="AU28" s="110"/>
      <c r="AV28" s="110"/>
      <c r="AW28" s="110"/>
      <c r="AX28" s="110"/>
      <c r="AY28" s="110"/>
      <c r="AZ28" s="110"/>
      <c r="BA28" s="110"/>
    </row>
    <row r="29" spans="1:53" s="5" customFormat="1" ht="15.95" customHeight="1" thickTop="1" thickBot="1" x14ac:dyDescent="0.25">
      <c r="A29" s="110"/>
      <c r="B29" s="144" t="s">
        <v>29</v>
      </c>
      <c r="C29" s="145"/>
      <c r="D29" s="206">
        <f>D14-D28</f>
        <v>12100</v>
      </c>
      <c r="E29" s="207">
        <f>IF(D14=0,"-",(D29*100)/D14)</f>
        <v>100</v>
      </c>
      <c r="F29" s="206">
        <f>F14-F28</f>
        <v>12100</v>
      </c>
      <c r="G29" s="207">
        <f>IF(F14=0,"-",(F29*100)/F14)</f>
        <v>100</v>
      </c>
      <c r="H29" s="206">
        <f>H14-H28</f>
        <v>14520</v>
      </c>
      <c r="I29" s="207">
        <f>IF(H14=0,"-",(H29*100)/H14)</f>
        <v>100</v>
      </c>
      <c r="J29" s="206">
        <f>J14-J28</f>
        <v>12100</v>
      </c>
      <c r="K29" s="207">
        <f>IF(J14=0,"-",(J29*100)/J14)</f>
        <v>100</v>
      </c>
      <c r="L29" s="206">
        <f>L14-L28</f>
        <v>14520</v>
      </c>
      <c r="M29" s="207">
        <f>IF(L14=0,"-",(L29*100)/L14)</f>
        <v>100</v>
      </c>
      <c r="N29" s="206">
        <f>N14-N28</f>
        <v>14520</v>
      </c>
      <c r="O29" s="207">
        <f>IF(N14=0,"-",(N29*100)/N14)</f>
        <v>100</v>
      </c>
      <c r="P29" s="206">
        <f>P14-P28</f>
        <v>14520</v>
      </c>
      <c r="Q29" s="207">
        <f>IF(P14=0,"-",(P29*100)/P14)</f>
        <v>100</v>
      </c>
      <c r="R29" s="206">
        <f>R14-R28</f>
        <v>14520</v>
      </c>
      <c r="S29" s="207">
        <f>IF(R14=0,"-",(R29*100)/R14)</f>
        <v>100</v>
      </c>
      <c r="T29" s="206">
        <f>T14-T28</f>
        <v>12100</v>
      </c>
      <c r="U29" s="207">
        <f>IF(T14=0,"-",(T29*100)/T14)</f>
        <v>100</v>
      </c>
      <c r="V29" s="206">
        <f>V14-V28</f>
        <v>12100</v>
      </c>
      <c r="W29" s="207">
        <f>IF(V14=0,"-",(V29*100)/V14)</f>
        <v>100</v>
      </c>
      <c r="X29" s="206">
        <f>X14-X28</f>
        <v>14520</v>
      </c>
      <c r="Y29" s="207">
        <f>IF(X14=0,"-",(X29*100)/X14)</f>
        <v>100</v>
      </c>
      <c r="Z29" s="206">
        <f>Z14-Z28</f>
        <v>14520</v>
      </c>
      <c r="AA29" s="143">
        <f>IF(Z14=0,"-",(Z29*100)/Z14)</f>
        <v>100</v>
      </c>
      <c r="AB29" s="209">
        <f>AB14-AB28</f>
        <v>162140</v>
      </c>
      <c r="AC29" s="189">
        <f>IF(AB14=0,"-",(AB29*100)/AB14)</f>
        <v>100</v>
      </c>
      <c r="AD29" s="110"/>
      <c r="AE29" s="110"/>
      <c r="AF29" s="110"/>
      <c r="AG29" s="110"/>
      <c r="AH29" s="110"/>
      <c r="AI29" s="110"/>
      <c r="AJ29" s="110"/>
      <c r="AK29" s="110"/>
      <c r="AL29" s="110"/>
      <c r="AM29" s="110"/>
      <c r="AN29" s="110"/>
      <c r="AO29" s="110"/>
      <c r="AP29" s="110"/>
      <c r="AQ29" s="110"/>
      <c r="AR29" s="110"/>
      <c r="AS29" s="110"/>
      <c r="AT29" s="110"/>
      <c r="AU29" s="110"/>
      <c r="AV29" s="110"/>
      <c r="AW29" s="110"/>
      <c r="AX29" s="110"/>
      <c r="AY29" s="110"/>
      <c r="AZ29" s="110"/>
      <c r="BA29" s="110"/>
    </row>
    <row r="30" spans="1:53" s="111" customFormat="1" ht="8.1" customHeight="1" x14ac:dyDescent="0.2">
      <c r="B30" s="118"/>
      <c r="C30" s="119"/>
      <c r="D30" s="119"/>
      <c r="E30" s="120"/>
      <c r="F30" s="119"/>
      <c r="G30" s="120"/>
      <c r="H30" s="119"/>
      <c r="I30" s="120"/>
      <c r="J30" s="119"/>
      <c r="K30" s="120"/>
      <c r="L30" s="119"/>
      <c r="M30" s="120"/>
      <c r="N30" s="119"/>
      <c r="O30" s="120"/>
      <c r="P30" s="119"/>
      <c r="Q30" s="120"/>
      <c r="R30" s="119"/>
      <c r="S30" s="120"/>
      <c r="T30" s="119"/>
      <c r="U30" s="120"/>
      <c r="V30" s="119"/>
      <c r="W30" s="120"/>
      <c r="X30" s="119"/>
      <c r="Y30" s="120"/>
      <c r="Z30" s="119"/>
      <c r="AA30" s="120"/>
      <c r="AB30" s="119"/>
      <c r="AC30" s="121"/>
    </row>
    <row r="31" spans="1:53" s="5" customFormat="1" ht="15.95" customHeight="1" x14ac:dyDescent="0.2">
      <c r="A31" s="110"/>
      <c r="B31" s="221" t="s">
        <v>30</v>
      </c>
      <c r="C31" s="213"/>
      <c r="D31" s="213"/>
      <c r="E31" s="224"/>
      <c r="F31" s="213"/>
      <c r="G31" s="224"/>
      <c r="H31" s="213"/>
      <c r="I31" s="224"/>
      <c r="J31" s="213"/>
      <c r="K31" s="224"/>
      <c r="L31" s="213"/>
      <c r="M31" s="224"/>
      <c r="N31" s="213"/>
      <c r="O31" s="224"/>
      <c r="P31" s="213"/>
      <c r="Q31" s="224"/>
      <c r="R31" s="213"/>
      <c r="S31" s="224"/>
      <c r="T31" s="213"/>
      <c r="U31" s="224"/>
      <c r="V31" s="213"/>
      <c r="W31" s="224"/>
      <c r="X31" s="213"/>
      <c r="Y31" s="224"/>
      <c r="Z31" s="213"/>
      <c r="AA31" s="224"/>
      <c r="AB31" s="213"/>
      <c r="AC31" s="136"/>
      <c r="AD31" s="110"/>
      <c r="AE31" s="110"/>
      <c r="AF31" s="110"/>
      <c r="AG31" s="110"/>
      <c r="AH31" s="110"/>
      <c r="AI31" s="110"/>
      <c r="AJ31" s="110"/>
      <c r="AK31" s="110"/>
      <c r="AL31" s="110"/>
      <c r="AM31" s="110"/>
      <c r="AN31" s="110"/>
      <c r="AO31" s="110"/>
      <c r="AP31" s="110"/>
      <c r="AQ31" s="110"/>
      <c r="AR31" s="110"/>
      <c r="AS31" s="110"/>
      <c r="AT31" s="110"/>
      <c r="AU31" s="110"/>
      <c r="AV31" s="110"/>
      <c r="AW31" s="110"/>
      <c r="AX31" s="110"/>
      <c r="AY31" s="110"/>
      <c r="AZ31" s="110"/>
      <c r="BA31" s="110"/>
    </row>
    <row r="32" spans="1:53" s="5" customFormat="1" ht="17.25" customHeight="1" x14ac:dyDescent="0.2">
      <c r="A32" s="110"/>
      <c r="B32" s="123" t="s">
        <v>31</v>
      </c>
      <c r="C32" s="124"/>
      <c r="D32" s="125">
        <v>0</v>
      </c>
      <c r="E32" s="126">
        <f>IF($D$14=0,"-",(D32*100)/$D$14)</f>
        <v>0</v>
      </c>
      <c r="F32" s="125">
        <v>0</v>
      </c>
      <c r="G32" s="126">
        <f>IF(F$14=0,"-",(F32*100)/F$14)</f>
        <v>0</v>
      </c>
      <c r="H32" s="125">
        <v>0</v>
      </c>
      <c r="I32" s="126">
        <f>IF(H$14=0,"-",(H32*100)/H$14)</f>
        <v>0</v>
      </c>
      <c r="J32" s="125">
        <v>0</v>
      </c>
      <c r="K32" s="126">
        <f>IF(J$14=0,"-",(J32*100)/J$14)</f>
        <v>0</v>
      </c>
      <c r="L32" s="125">
        <v>0</v>
      </c>
      <c r="M32" s="126">
        <f>IF(L$14=0,"-",(L32*100)/L$14)</f>
        <v>0</v>
      </c>
      <c r="N32" s="125">
        <v>0</v>
      </c>
      <c r="O32" s="126">
        <f>IF(N$14=0,"-",(N32*100)/N$14)</f>
        <v>0</v>
      </c>
      <c r="P32" s="125">
        <v>0</v>
      </c>
      <c r="Q32" s="126">
        <f>IF(P$14=0,"-",(P32*100)/P$14)</f>
        <v>0</v>
      </c>
      <c r="R32" s="125">
        <v>0</v>
      </c>
      <c r="S32" s="126">
        <f>IF(R$14=0,"-",(R32*100)/R$14)</f>
        <v>0</v>
      </c>
      <c r="T32" s="125">
        <v>0</v>
      </c>
      <c r="U32" s="126">
        <f>IF(T$14=0,"-",(T32*100)/T$14)</f>
        <v>0</v>
      </c>
      <c r="V32" s="125">
        <v>0</v>
      </c>
      <c r="W32" s="126">
        <f>IF(V$14=0,"-",(V32*100)/V$14)</f>
        <v>0</v>
      </c>
      <c r="X32" s="125">
        <v>0</v>
      </c>
      <c r="Y32" s="126">
        <f>IF(X$14=0,"-",(X32*100)/X$14)</f>
        <v>0</v>
      </c>
      <c r="Z32" s="125">
        <v>0</v>
      </c>
      <c r="AA32" s="126">
        <f>IF(Z$14=0,"-",(Z32*100)/Z$14)</f>
        <v>0</v>
      </c>
      <c r="AB32" s="225">
        <f>SUM(D32+F32+H32+J32+L32+N32+P32+R32+T32+V32+X32+Z32)</f>
        <v>0</v>
      </c>
      <c r="AC32" s="127">
        <f>IF(AB$14=0,"-",(AB32*100)/AB$14)</f>
        <v>0</v>
      </c>
      <c r="AD32" s="110"/>
      <c r="AE32" s="110"/>
      <c r="AF32" s="110"/>
      <c r="AG32" s="110"/>
      <c r="AH32" s="110"/>
      <c r="AI32" s="110"/>
      <c r="AJ32" s="110"/>
      <c r="AK32" s="110"/>
      <c r="AL32" s="110"/>
      <c r="AM32" s="110"/>
      <c r="AN32" s="110"/>
      <c r="AO32" s="110"/>
      <c r="AP32" s="110"/>
      <c r="AQ32" s="110"/>
      <c r="AR32" s="110"/>
      <c r="AS32" s="110"/>
      <c r="AT32" s="110"/>
      <c r="AU32" s="110"/>
      <c r="AV32" s="110"/>
      <c r="AW32" s="110"/>
      <c r="AX32" s="110"/>
      <c r="AY32" s="110"/>
      <c r="AZ32" s="110"/>
      <c r="BA32" s="110"/>
    </row>
    <row r="33" spans="1:53" s="5" customFormat="1" ht="17.25" customHeight="1" x14ac:dyDescent="0.2">
      <c r="A33" s="110"/>
      <c r="B33" s="123" t="s">
        <v>27</v>
      </c>
      <c r="C33" s="124"/>
      <c r="D33" s="125">
        <f>'Cash Flow - Y1'!D20</f>
        <v>0</v>
      </c>
      <c r="E33" s="126">
        <f>IF($D$14=0,"-",(D33*100)/$D$14)</f>
        <v>0</v>
      </c>
      <c r="F33" s="125">
        <f>'Cash Flow - Y1'!E20</f>
        <v>0</v>
      </c>
      <c r="G33" s="126">
        <f t="shared" ref="G33:G56" si="29">IF(F$14=0,"-",(F33*100)/F$14)</f>
        <v>0</v>
      </c>
      <c r="H33" s="125">
        <f>'Cash Flow - Y1'!F20</f>
        <v>0</v>
      </c>
      <c r="I33" s="126">
        <f t="shared" ref="I33:I56" si="30">IF(H$14=0,"-",(H33*100)/H$14)</f>
        <v>0</v>
      </c>
      <c r="J33" s="125">
        <f>'Cash Flow - Y1'!G20</f>
        <v>0</v>
      </c>
      <c r="K33" s="126">
        <f t="shared" ref="K33:K56" si="31">IF(J$14=0,"-",(J33*100)/J$14)</f>
        <v>0</v>
      </c>
      <c r="L33" s="125">
        <f>'Cash Flow - Y1'!H20</f>
        <v>0</v>
      </c>
      <c r="M33" s="126">
        <f t="shared" ref="M33:M56" si="32">IF(L$14=0,"-",(L33*100)/L$14)</f>
        <v>0</v>
      </c>
      <c r="N33" s="125">
        <f>'Cash Flow - Y1'!I20</f>
        <v>0</v>
      </c>
      <c r="O33" s="126">
        <f t="shared" ref="O33:O56" si="33">IF(N$14=0,"-",(N33*100)/N$14)</f>
        <v>0</v>
      </c>
      <c r="P33" s="125">
        <f>'Cash Flow - Y1'!J20</f>
        <v>0</v>
      </c>
      <c r="Q33" s="126">
        <f t="shared" ref="Q33:Q56" si="34">IF(P$14=0,"-",(P33*100)/P$14)</f>
        <v>0</v>
      </c>
      <c r="R33" s="125">
        <v>0</v>
      </c>
      <c r="S33" s="126">
        <f t="shared" ref="S33:S56" si="35">IF(R$14=0,"-",(R33*100)/R$14)</f>
        <v>0</v>
      </c>
      <c r="T33" s="125">
        <v>0</v>
      </c>
      <c r="U33" s="126">
        <f t="shared" ref="U33:U56" si="36">IF(T$14=0,"-",(T33*100)/T$14)</f>
        <v>0</v>
      </c>
      <c r="V33" s="125">
        <v>0</v>
      </c>
      <c r="W33" s="126">
        <f t="shared" ref="W33:W56" si="37">IF(V$14=0,"-",(V33*100)/V$14)</f>
        <v>0</v>
      </c>
      <c r="X33" s="125">
        <v>0</v>
      </c>
      <c r="Y33" s="126">
        <f t="shared" ref="Y33:Y56" si="38">IF(X$14=0,"-",(X33*100)/X$14)</f>
        <v>0</v>
      </c>
      <c r="Z33" s="125">
        <v>0</v>
      </c>
      <c r="AA33" s="126">
        <f t="shared" ref="AA33:AA56" si="39">IF(Z$14=0,"-",(Z33*100)/Z$14)</f>
        <v>0</v>
      </c>
      <c r="AB33" s="225">
        <f t="shared" ref="AB33:AB53" si="40">SUM(D33+F33+H33+J33+L33+N33+P33+R33+T33+V33+X33+Z33)</f>
        <v>0</v>
      </c>
      <c r="AC33" s="127">
        <f t="shared" ref="AC33:AC56" si="41">IF(AB$14=0,"-",(AB33*100)/AB$14)</f>
        <v>0</v>
      </c>
      <c r="AD33" s="110"/>
      <c r="AE33" s="110"/>
      <c r="AF33" s="110"/>
      <c r="AG33" s="110"/>
      <c r="AH33" s="110"/>
      <c r="AI33" s="110"/>
      <c r="AJ33" s="110"/>
      <c r="AK33" s="110"/>
      <c r="AL33" s="110"/>
      <c r="AM33" s="110"/>
      <c r="AN33" s="110"/>
      <c r="AO33" s="110"/>
      <c r="AP33" s="110"/>
      <c r="AQ33" s="110"/>
      <c r="AR33" s="110"/>
      <c r="AS33" s="110"/>
      <c r="AT33" s="110"/>
      <c r="AU33" s="110"/>
      <c r="AV33" s="110"/>
      <c r="AW33" s="110"/>
      <c r="AX33" s="110"/>
      <c r="AY33" s="110"/>
      <c r="AZ33" s="110"/>
      <c r="BA33" s="110"/>
    </row>
    <row r="34" spans="1:53" s="5" customFormat="1" ht="17.25" customHeight="1" x14ac:dyDescent="0.2">
      <c r="A34" s="110"/>
      <c r="B34" s="123" t="s">
        <v>164</v>
      </c>
      <c r="C34" s="124"/>
      <c r="D34" s="125">
        <f>'Cash Flow - Y1'!D21</f>
        <v>0</v>
      </c>
      <c r="E34" s="126">
        <f t="shared" ref="E34:E56" si="42">IF($D$14=0,"-",(D34*100)/$D$14)</f>
        <v>0</v>
      </c>
      <c r="F34" s="125">
        <f>'Cash Flow - Y1'!E21</f>
        <v>0</v>
      </c>
      <c r="G34" s="126">
        <f t="shared" si="29"/>
        <v>0</v>
      </c>
      <c r="H34" s="125">
        <f>'Cash Flow - Y1'!F21</f>
        <v>0</v>
      </c>
      <c r="I34" s="126">
        <f t="shared" si="30"/>
        <v>0</v>
      </c>
      <c r="J34" s="125">
        <f>'Cash Flow - Y1'!G21</f>
        <v>0</v>
      </c>
      <c r="K34" s="126">
        <f t="shared" si="31"/>
        <v>0</v>
      </c>
      <c r="L34" s="125">
        <f>'Cash Flow - Y1'!H21</f>
        <v>0</v>
      </c>
      <c r="M34" s="126">
        <f t="shared" si="32"/>
        <v>0</v>
      </c>
      <c r="N34" s="125">
        <f>'Cash Flow - Y1'!I21</f>
        <v>0</v>
      </c>
      <c r="O34" s="126">
        <f t="shared" si="33"/>
        <v>0</v>
      </c>
      <c r="P34" s="125">
        <f>'Cash Flow - Y1'!J21</f>
        <v>0</v>
      </c>
      <c r="Q34" s="126">
        <f t="shared" si="34"/>
        <v>0</v>
      </c>
      <c r="R34" s="125">
        <f>'Cash Flow - Y1'!K21</f>
        <v>0</v>
      </c>
      <c r="S34" s="126">
        <f t="shared" si="35"/>
        <v>0</v>
      </c>
      <c r="T34" s="125">
        <f>'Cash Flow - Y1'!L21</f>
        <v>0</v>
      </c>
      <c r="U34" s="126">
        <f t="shared" si="36"/>
        <v>0</v>
      </c>
      <c r="V34" s="125">
        <f>'Cash Flow - Y1'!M21</f>
        <v>0</v>
      </c>
      <c r="W34" s="126">
        <f t="shared" si="37"/>
        <v>0</v>
      </c>
      <c r="X34" s="125">
        <f>'Cash Flow - Y1'!N21</f>
        <v>0</v>
      </c>
      <c r="Y34" s="126">
        <f t="shared" si="38"/>
        <v>0</v>
      </c>
      <c r="Z34" s="125">
        <f>'Cash Flow - Y1'!O21</f>
        <v>0</v>
      </c>
      <c r="AA34" s="126">
        <f t="shared" si="39"/>
        <v>0</v>
      </c>
      <c r="AB34" s="125">
        <f t="shared" si="40"/>
        <v>0</v>
      </c>
      <c r="AC34" s="127">
        <f t="shared" si="41"/>
        <v>0</v>
      </c>
      <c r="AD34" s="110"/>
      <c r="AE34" s="110"/>
      <c r="AF34" s="110"/>
      <c r="AG34" s="110"/>
      <c r="AH34" s="110"/>
      <c r="AI34" s="110"/>
      <c r="AJ34" s="110"/>
      <c r="AK34" s="110"/>
      <c r="AL34" s="110"/>
      <c r="AM34" s="110"/>
      <c r="AN34" s="110"/>
      <c r="AO34" s="110"/>
      <c r="AP34" s="110"/>
      <c r="AQ34" s="110"/>
      <c r="AR34" s="110"/>
      <c r="AS34" s="110"/>
      <c r="AT34" s="110"/>
      <c r="AU34" s="110"/>
      <c r="AV34" s="110"/>
      <c r="AW34" s="110"/>
      <c r="AX34" s="110"/>
      <c r="AY34" s="110"/>
      <c r="AZ34" s="110"/>
      <c r="BA34" s="110"/>
    </row>
    <row r="35" spans="1:53" s="5" customFormat="1" ht="17.25" customHeight="1" x14ac:dyDescent="0.2">
      <c r="A35" s="110"/>
      <c r="B35" s="123" t="s">
        <v>32</v>
      </c>
      <c r="C35" s="124"/>
      <c r="D35" s="125">
        <f>'Cash Flow - Y1'!D22</f>
        <v>0</v>
      </c>
      <c r="E35" s="126">
        <f t="shared" si="42"/>
        <v>0</v>
      </c>
      <c r="F35" s="125">
        <f>'Cash Flow - Y1'!E22</f>
        <v>0</v>
      </c>
      <c r="G35" s="126">
        <f t="shared" si="29"/>
        <v>0</v>
      </c>
      <c r="H35" s="125">
        <f>'Cash Flow - Y1'!F22</f>
        <v>0</v>
      </c>
      <c r="I35" s="126">
        <f t="shared" si="30"/>
        <v>0</v>
      </c>
      <c r="J35" s="125">
        <f>'Cash Flow - Y1'!G22</f>
        <v>0</v>
      </c>
      <c r="K35" s="126">
        <f t="shared" si="31"/>
        <v>0</v>
      </c>
      <c r="L35" s="125">
        <f>'Cash Flow - Y1'!H22</f>
        <v>0</v>
      </c>
      <c r="M35" s="126">
        <f t="shared" si="32"/>
        <v>0</v>
      </c>
      <c r="N35" s="125">
        <f>'Cash Flow - Y1'!I22</f>
        <v>0</v>
      </c>
      <c r="O35" s="126">
        <f t="shared" si="33"/>
        <v>0</v>
      </c>
      <c r="P35" s="125">
        <f>'Cash Flow - Y1'!J22</f>
        <v>0</v>
      </c>
      <c r="Q35" s="126">
        <f t="shared" si="34"/>
        <v>0</v>
      </c>
      <c r="R35" s="125">
        <f>'Cash Flow - Y1'!K22</f>
        <v>0</v>
      </c>
      <c r="S35" s="126">
        <f t="shared" si="35"/>
        <v>0</v>
      </c>
      <c r="T35" s="125">
        <f>'Cash Flow - Y1'!L22</f>
        <v>0</v>
      </c>
      <c r="U35" s="126">
        <f t="shared" si="36"/>
        <v>0</v>
      </c>
      <c r="V35" s="125">
        <f>'Cash Flow - Y1'!M22</f>
        <v>0</v>
      </c>
      <c r="W35" s="126">
        <f t="shared" si="37"/>
        <v>0</v>
      </c>
      <c r="X35" s="125">
        <f>'Cash Flow - Y1'!N22</f>
        <v>0</v>
      </c>
      <c r="Y35" s="126">
        <f t="shared" si="38"/>
        <v>0</v>
      </c>
      <c r="Z35" s="125">
        <f>'Cash Flow - Y1'!O22</f>
        <v>0</v>
      </c>
      <c r="AA35" s="126">
        <f t="shared" si="39"/>
        <v>0</v>
      </c>
      <c r="AB35" s="125">
        <f t="shared" si="40"/>
        <v>0</v>
      </c>
      <c r="AC35" s="127">
        <f t="shared" si="41"/>
        <v>0</v>
      </c>
      <c r="AD35" s="110"/>
      <c r="AE35" s="110"/>
      <c r="AF35" s="110"/>
      <c r="AG35" s="110"/>
      <c r="AH35" s="110"/>
      <c r="AI35" s="110"/>
      <c r="AJ35" s="110"/>
      <c r="AK35" s="110"/>
      <c r="AL35" s="110"/>
      <c r="AM35" s="110"/>
      <c r="AN35" s="110"/>
      <c r="AO35" s="110"/>
      <c r="AP35" s="110"/>
      <c r="AQ35" s="110"/>
      <c r="AR35" s="110"/>
      <c r="AS35" s="110"/>
      <c r="AT35" s="110"/>
      <c r="AU35" s="110"/>
      <c r="AV35" s="110"/>
      <c r="AW35" s="110"/>
      <c r="AX35" s="110"/>
      <c r="AY35" s="110"/>
      <c r="AZ35" s="110"/>
      <c r="BA35" s="110"/>
    </row>
    <row r="36" spans="1:53" s="5" customFormat="1" ht="17.25" customHeight="1" x14ac:dyDescent="0.2">
      <c r="A36" s="110"/>
      <c r="B36" s="123" t="s">
        <v>33</v>
      </c>
      <c r="C36" s="124"/>
      <c r="D36" s="125">
        <f>'Cash Flow - Y1'!D23</f>
        <v>0</v>
      </c>
      <c r="E36" s="126">
        <f t="shared" si="42"/>
        <v>0</v>
      </c>
      <c r="F36" s="125">
        <f>'Cash Flow - Y1'!E23</f>
        <v>0</v>
      </c>
      <c r="G36" s="126">
        <f t="shared" si="29"/>
        <v>0</v>
      </c>
      <c r="H36" s="125">
        <f>'Cash Flow - Y1'!F23</f>
        <v>0</v>
      </c>
      <c r="I36" s="126">
        <f t="shared" si="30"/>
        <v>0</v>
      </c>
      <c r="J36" s="125">
        <f>'Cash Flow - Y1'!G23</f>
        <v>0</v>
      </c>
      <c r="K36" s="126">
        <f t="shared" si="31"/>
        <v>0</v>
      </c>
      <c r="L36" s="125">
        <f>'Cash Flow - Y1'!H23</f>
        <v>0</v>
      </c>
      <c r="M36" s="126">
        <f t="shared" si="32"/>
        <v>0</v>
      </c>
      <c r="N36" s="125">
        <f>'Cash Flow - Y1'!I23</f>
        <v>0</v>
      </c>
      <c r="O36" s="126">
        <f t="shared" si="33"/>
        <v>0</v>
      </c>
      <c r="P36" s="125">
        <f>'Cash Flow - Y1'!J23</f>
        <v>0</v>
      </c>
      <c r="Q36" s="126">
        <f t="shared" si="34"/>
        <v>0</v>
      </c>
      <c r="R36" s="125">
        <f>'Cash Flow - Y1'!K23</f>
        <v>0</v>
      </c>
      <c r="S36" s="126">
        <f t="shared" si="35"/>
        <v>0</v>
      </c>
      <c r="T36" s="125">
        <f>'Cash Flow - Y1'!L23</f>
        <v>0</v>
      </c>
      <c r="U36" s="126">
        <f t="shared" si="36"/>
        <v>0</v>
      </c>
      <c r="V36" s="125">
        <f>'Cash Flow - Y1'!M23</f>
        <v>0</v>
      </c>
      <c r="W36" s="126">
        <f t="shared" si="37"/>
        <v>0</v>
      </c>
      <c r="X36" s="125">
        <f>'Cash Flow - Y1'!N23</f>
        <v>0</v>
      </c>
      <c r="Y36" s="126">
        <f t="shared" si="38"/>
        <v>0</v>
      </c>
      <c r="Z36" s="125">
        <f>'Cash Flow - Y1'!O23</f>
        <v>0</v>
      </c>
      <c r="AA36" s="126">
        <f t="shared" si="39"/>
        <v>0</v>
      </c>
      <c r="AB36" s="125">
        <f t="shared" si="40"/>
        <v>0</v>
      </c>
      <c r="AC36" s="127">
        <f t="shared" si="41"/>
        <v>0</v>
      </c>
      <c r="AD36" s="110"/>
      <c r="AE36" s="110"/>
      <c r="AF36" s="110"/>
      <c r="AG36" s="110"/>
      <c r="AH36" s="110"/>
      <c r="AI36" s="110"/>
      <c r="AJ36" s="110"/>
      <c r="AK36" s="110"/>
      <c r="AL36" s="110"/>
      <c r="AM36" s="110"/>
      <c r="AN36" s="110"/>
      <c r="AO36" s="110"/>
      <c r="AP36" s="110"/>
      <c r="AQ36" s="110"/>
      <c r="AR36" s="110"/>
      <c r="AS36" s="110"/>
      <c r="AT36" s="110"/>
      <c r="AU36" s="110"/>
      <c r="AV36" s="110"/>
      <c r="AW36" s="110"/>
      <c r="AX36" s="110"/>
      <c r="AY36" s="110"/>
      <c r="AZ36" s="110"/>
      <c r="BA36" s="110"/>
    </row>
    <row r="37" spans="1:53" s="5" customFormat="1" ht="17.25" customHeight="1" x14ac:dyDescent="0.2">
      <c r="A37" s="110"/>
      <c r="B37" s="123" t="s">
        <v>3</v>
      </c>
      <c r="C37" s="124"/>
      <c r="D37" s="125">
        <f>'Cash Flow - Y1'!D24</f>
        <v>0</v>
      </c>
      <c r="E37" s="126">
        <f t="shared" si="42"/>
        <v>0</v>
      </c>
      <c r="F37" s="125">
        <f>'Cash Flow - Y1'!E24</f>
        <v>0</v>
      </c>
      <c r="G37" s="126">
        <f t="shared" si="29"/>
        <v>0</v>
      </c>
      <c r="H37" s="125">
        <f>'Cash Flow - Y1'!F24</f>
        <v>0</v>
      </c>
      <c r="I37" s="126">
        <f t="shared" si="30"/>
        <v>0</v>
      </c>
      <c r="J37" s="125">
        <f>'Cash Flow - Y1'!G24</f>
        <v>0</v>
      </c>
      <c r="K37" s="126">
        <f t="shared" si="31"/>
        <v>0</v>
      </c>
      <c r="L37" s="125">
        <f>'Cash Flow - Y1'!H24</f>
        <v>0</v>
      </c>
      <c r="M37" s="126">
        <f t="shared" si="32"/>
        <v>0</v>
      </c>
      <c r="N37" s="125">
        <f>'Cash Flow - Y1'!I24</f>
        <v>0</v>
      </c>
      <c r="O37" s="126">
        <f t="shared" si="33"/>
        <v>0</v>
      </c>
      <c r="P37" s="125">
        <f>'Cash Flow - Y1'!J24</f>
        <v>0</v>
      </c>
      <c r="Q37" s="126">
        <f t="shared" si="34"/>
        <v>0</v>
      </c>
      <c r="R37" s="125">
        <f>'Cash Flow - Y1'!K24</f>
        <v>0</v>
      </c>
      <c r="S37" s="126">
        <f t="shared" si="35"/>
        <v>0</v>
      </c>
      <c r="T37" s="125">
        <f>'Cash Flow - Y1'!L24</f>
        <v>0</v>
      </c>
      <c r="U37" s="126">
        <f t="shared" si="36"/>
        <v>0</v>
      </c>
      <c r="V37" s="125">
        <f>'Cash Flow - Y1'!M24</f>
        <v>0</v>
      </c>
      <c r="W37" s="126">
        <f t="shared" si="37"/>
        <v>0</v>
      </c>
      <c r="X37" s="125">
        <f>'Cash Flow - Y1'!N24</f>
        <v>0</v>
      </c>
      <c r="Y37" s="126">
        <f t="shared" si="38"/>
        <v>0</v>
      </c>
      <c r="Z37" s="125">
        <f>'Cash Flow - Y1'!O24</f>
        <v>0</v>
      </c>
      <c r="AA37" s="126">
        <f t="shared" si="39"/>
        <v>0</v>
      </c>
      <c r="AB37" s="125">
        <f t="shared" si="40"/>
        <v>0</v>
      </c>
      <c r="AC37" s="127">
        <f t="shared" si="41"/>
        <v>0</v>
      </c>
      <c r="AD37" s="110"/>
      <c r="AE37" s="110"/>
      <c r="AF37" s="110"/>
      <c r="AG37" s="110"/>
      <c r="AH37" s="110"/>
      <c r="AI37" s="110"/>
      <c r="AJ37" s="110"/>
      <c r="AK37" s="110"/>
      <c r="AL37" s="110"/>
      <c r="AM37" s="110"/>
      <c r="AN37" s="110"/>
      <c r="AO37" s="110"/>
      <c r="AP37" s="110"/>
      <c r="AQ37" s="110"/>
      <c r="AR37" s="110"/>
      <c r="AS37" s="110"/>
      <c r="AT37" s="110"/>
      <c r="AU37" s="110"/>
      <c r="AV37" s="110"/>
      <c r="AW37" s="110"/>
      <c r="AX37" s="110"/>
      <c r="AY37" s="110"/>
      <c r="AZ37" s="110"/>
      <c r="BA37" s="110"/>
    </row>
    <row r="38" spans="1:53" s="5" customFormat="1" ht="17.25" customHeight="1" x14ac:dyDescent="0.2">
      <c r="A38" s="110"/>
      <c r="B38" s="123" t="s">
        <v>4</v>
      </c>
      <c r="C38" s="124"/>
      <c r="D38" s="125">
        <f>'Cash Flow - Y1'!D25</f>
        <v>0</v>
      </c>
      <c r="E38" s="126">
        <f t="shared" si="42"/>
        <v>0</v>
      </c>
      <c r="F38" s="125">
        <f>'Cash Flow - Y1'!E25</f>
        <v>0</v>
      </c>
      <c r="G38" s="126">
        <f t="shared" si="29"/>
        <v>0</v>
      </c>
      <c r="H38" s="125">
        <f>'Cash Flow - Y1'!F25</f>
        <v>0</v>
      </c>
      <c r="I38" s="126">
        <f t="shared" si="30"/>
        <v>0</v>
      </c>
      <c r="J38" s="125">
        <f>'Cash Flow - Y1'!G25</f>
        <v>0</v>
      </c>
      <c r="K38" s="126">
        <f t="shared" si="31"/>
        <v>0</v>
      </c>
      <c r="L38" s="125">
        <f>'Cash Flow - Y1'!H25</f>
        <v>0</v>
      </c>
      <c r="M38" s="126">
        <f t="shared" si="32"/>
        <v>0</v>
      </c>
      <c r="N38" s="125">
        <f>'Cash Flow - Y1'!I25</f>
        <v>0</v>
      </c>
      <c r="O38" s="126">
        <f t="shared" si="33"/>
        <v>0</v>
      </c>
      <c r="P38" s="125">
        <f>'Cash Flow - Y1'!J25</f>
        <v>0</v>
      </c>
      <c r="Q38" s="126">
        <f t="shared" si="34"/>
        <v>0</v>
      </c>
      <c r="R38" s="125">
        <f>'Cash Flow - Y1'!K25</f>
        <v>0</v>
      </c>
      <c r="S38" s="126">
        <f t="shared" si="35"/>
        <v>0</v>
      </c>
      <c r="T38" s="125">
        <f>'Cash Flow - Y1'!L25</f>
        <v>0</v>
      </c>
      <c r="U38" s="126">
        <f t="shared" si="36"/>
        <v>0</v>
      </c>
      <c r="V38" s="125">
        <f>'Cash Flow - Y1'!M25</f>
        <v>0</v>
      </c>
      <c r="W38" s="126">
        <f t="shared" si="37"/>
        <v>0</v>
      </c>
      <c r="X38" s="125">
        <f>'Cash Flow - Y1'!N25</f>
        <v>0</v>
      </c>
      <c r="Y38" s="126">
        <f t="shared" si="38"/>
        <v>0</v>
      </c>
      <c r="Z38" s="125">
        <f>'Cash Flow - Y1'!O25</f>
        <v>0</v>
      </c>
      <c r="AA38" s="126">
        <f t="shared" si="39"/>
        <v>0</v>
      </c>
      <c r="AB38" s="125">
        <f t="shared" si="40"/>
        <v>0</v>
      </c>
      <c r="AC38" s="127">
        <f t="shared" si="41"/>
        <v>0</v>
      </c>
      <c r="AD38" s="110"/>
      <c r="AE38" s="110"/>
      <c r="AF38" s="110"/>
      <c r="AG38" s="110"/>
      <c r="AH38" s="110"/>
      <c r="AI38" s="110"/>
      <c r="AJ38" s="110"/>
      <c r="AK38" s="110"/>
      <c r="AL38" s="110"/>
      <c r="AM38" s="110"/>
      <c r="AN38" s="110"/>
      <c r="AO38" s="110"/>
      <c r="AP38" s="110"/>
      <c r="AQ38" s="110"/>
      <c r="AR38" s="110"/>
      <c r="AS38" s="110"/>
      <c r="AT38" s="110"/>
      <c r="AU38" s="110"/>
      <c r="AV38" s="110"/>
      <c r="AW38" s="110"/>
      <c r="AX38" s="110"/>
      <c r="AY38" s="110"/>
      <c r="AZ38" s="110"/>
      <c r="BA38" s="110"/>
    </row>
    <row r="39" spans="1:53" s="5" customFormat="1" ht="17.25" customHeight="1" x14ac:dyDescent="0.2">
      <c r="A39" s="110"/>
      <c r="B39" s="123" t="s">
        <v>5</v>
      </c>
      <c r="C39" s="124"/>
      <c r="D39" s="125">
        <f>'Cash Flow - Y1'!D26</f>
        <v>0</v>
      </c>
      <c r="E39" s="126">
        <f t="shared" si="42"/>
        <v>0</v>
      </c>
      <c r="F39" s="125">
        <f>'Cash Flow - Y1'!E26</f>
        <v>0</v>
      </c>
      <c r="G39" s="126">
        <f t="shared" si="29"/>
        <v>0</v>
      </c>
      <c r="H39" s="125">
        <f>'Cash Flow - Y1'!F26</f>
        <v>0</v>
      </c>
      <c r="I39" s="126">
        <f t="shared" si="30"/>
        <v>0</v>
      </c>
      <c r="J39" s="125">
        <f>'Cash Flow - Y1'!G26</f>
        <v>0</v>
      </c>
      <c r="K39" s="126">
        <f t="shared" si="31"/>
        <v>0</v>
      </c>
      <c r="L39" s="125">
        <f>'Cash Flow - Y1'!H26</f>
        <v>0</v>
      </c>
      <c r="M39" s="126">
        <f t="shared" si="32"/>
        <v>0</v>
      </c>
      <c r="N39" s="125">
        <f>'Cash Flow - Y1'!I26</f>
        <v>0</v>
      </c>
      <c r="O39" s="126">
        <f t="shared" si="33"/>
        <v>0</v>
      </c>
      <c r="P39" s="125">
        <f>'Cash Flow - Y1'!J26</f>
        <v>0</v>
      </c>
      <c r="Q39" s="126">
        <f t="shared" si="34"/>
        <v>0</v>
      </c>
      <c r="R39" s="125">
        <f>'Cash Flow - Y1'!K26</f>
        <v>0</v>
      </c>
      <c r="S39" s="126">
        <f t="shared" si="35"/>
        <v>0</v>
      </c>
      <c r="T39" s="125">
        <f>'Cash Flow - Y1'!L26</f>
        <v>0</v>
      </c>
      <c r="U39" s="126">
        <f t="shared" si="36"/>
        <v>0</v>
      </c>
      <c r="V39" s="125">
        <f>'Cash Flow - Y1'!M26</f>
        <v>0</v>
      </c>
      <c r="W39" s="126">
        <f t="shared" si="37"/>
        <v>0</v>
      </c>
      <c r="X39" s="125">
        <f>'Cash Flow - Y1'!N26</f>
        <v>0</v>
      </c>
      <c r="Y39" s="126">
        <f t="shared" si="38"/>
        <v>0</v>
      </c>
      <c r="Z39" s="125">
        <f>'Cash Flow - Y1'!O26</f>
        <v>0</v>
      </c>
      <c r="AA39" s="126">
        <f t="shared" si="39"/>
        <v>0</v>
      </c>
      <c r="AB39" s="125">
        <f t="shared" si="40"/>
        <v>0</v>
      </c>
      <c r="AC39" s="127">
        <f t="shared" si="41"/>
        <v>0</v>
      </c>
      <c r="AD39" s="110"/>
      <c r="AE39" s="110"/>
      <c r="AF39" s="110"/>
      <c r="AG39" s="110"/>
      <c r="AH39" s="110"/>
      <c r="AI39" s="110"/>
      <c r="AJ39" s="110"/>
      <c r="AK39" s="110"/>
      <c r="AL39" s="110"/>
      <c r="AM39" s="110"/>
      <c r="AN39" s="110"/>
      <c r="AO39" s="110"/>
      <c r="AP39" s="110"/>
      <c r="AQ39" s="110"/>
      <c r="AR39" s="110"/>
      <c r="AS39" s="110"/>
      <c r="AT39" s="110"/>
      <c r="AU39" s="110"/>
      <c r="AV39" s="110"/>
      <c r="AW39" s="110"/>
      <c r="AX39" s="110"/>
      <c r="AY39" s="110"/>
      <c r="AZ39" s="110"/>
      <c r="BA39" s="110"/>
    </row>
    <row r="40" spans="1:53" s="5" customFormat="1" ht="17.25" customHeight="1" x14ac:dyDescent="0.2">
      <c r="A40" s="110"/>
      <c r="B40" s="123" t="s">
        <v>34</v>
      </c>
      <c r="C40" s="124"/>
      <c r="D40" s="125">
        <f>'Cash Flow - Y1'!D27</f>
        <v>0</v>
      </c>
      <c r="E40" s="126">
        <f t="shared" si="42"/>
        <v>0</v>
      </c>
      <c r="F40" s="125">
        <f>'Cash Flow - Y1'!E27</f>
        <v>0</v>
      </c>
      <c r="G40" s="126">
        <f t="shared" si="29"/>
        <v>0</v>
      </c>
      <c r="H40" s="125">
        <f>'Cash Flow - Y1'!F27</f>
        <v>0</v>
      </c>
      <c r="I40" s="126">
        <f t="shared" si="30"/>
        <v>0</v>
      </c>
      <c r="J40" s="125">
        <f>'Cash Flow - Y1'!G27</f>
        <v>0</v>
      </c>
      <c r="K40" s="126">
        <f t="shared" si="31"/>
        <v>0</v>
      </c>
      <c r="L40" s="125">
        <f>'Cash Flow - Y1'!H27</f>
        <v>0</v>
      </c>
      <c r="M40" s="126">
        <f t="shared" si="32"/>
        <v>0</v>
      </c>
      <c r="N40" s="125">
        <f>'Cash Flow - Y1'!I27</f>
        <v>0</v>
      </c>
      <c r="O40" s="126">
        <f t="shared" si="33"/>
        <v>0</v>
      </c>
      <c r="P40" s="125">
        <f>'Cash Flow - Y1'!J27</f>
        <v>0</v>
      </c>
      <c r="Q40" s="126">
        <f t="shared" si="34"/>
        <v>0</v>
      </c>
      <c r="R40" s="125">
        <f>'Cash Flow - Y1'!K27</f>
        <v>0</v>
      </c>
      <c r="S40" s="126">
        <f t="shared" si="35"/>
        <v>0</v>
      </c>
      <c r="T40" s="125">
        <f>'Cash Flow - Y1'!L27</f>
        <v>0</v>
      </c>
      <c r="U40" s="126">
        <f t="shared" si="36"/>
        <v>0</v>
      </c>
      <c r="V40" s="125">
        <f>'Cash Flow - Y1'!M27</f>
        <v>0</v>
      </c>
      <c r="W40" s="126">
        <f t="shared" si="37"/>
        <v>0</v>
      </c>
      <c r="X40" s="125">
        <f>'Cash Flow - Y1'!N27</f>
        <v>0</v>
      </c>
      <c r="Y40" s="126">
        <f t="shared" si="38"/>
        <v>0</v>
      </c>
      <c r="Z40" s="125">
        <f>'Cash Flow - Y1'!O27</f>
        <v>0</v>
      </c>
      <c r="AA40" s="126">
        <f t="shared" si="39"/>
        <v>0</v>
      </c>
      <c r="AB40" s="125">
        <f t="shared" si="40"/>
        <v>0</v>
      </c>
      <c r="AC40" s="127">
        <f t="shared" si="41"/>
        <v>0</v>
      </c>
      <c r="AD40" s="110"/>
      <c r="AE40" s="110"/>
      <c r="AF40" s="110"/>
      <c r="AG40" s="110"/>
      <c r="AH40" s="110"/>
      <c r="AI40" s="110"/>
      <c r="AJ40" s="110"/>
      <c r="AK40" s="110"/>
      <c r="AL40" s="110"/>
      <c r="AM40" s="110"/>
      <c r="AN40" s="110"/>
      <c r="AO40" s="110"/>
      <c r="AP40" s="110"/>
      <c r="AQ40" s="110"/>
      <c r="AR40" s="110"/>
      <c r="AS40" s="110"/>
      <c r="AT40" s="110"/>
      <c r="AU40" s="110"/>
      <c r="AV40" s="110"/>
      <c r="AW40" s="110"/>
      <c r="AX40" s="110"/>
      <c r="AY40" s="110"/>
      <c r="AZ40" s="110"/>
      <c r="BA40" s="110"/>
    </row>
    <row r="41" spans="1:53" s="5" customFormat="1" ht="17.25" customHeight="1" x14ac:dyDescent="0.2">
      <c r="A41" s="110"/>
      <c r="B41" s="123" t="s">
        <v>35</v>
      </c>
      <c r="C41" s="124"/>
      <c r="D41" s="125">
        <f>'Cash Flow - Y1'!D28</f>
        <v>0</v>
      </c>
      <c r="E41" s="126">
        <f t="shared" si="42"/>
        <v>0</v>
      </c>
      <c r="F41" s="125">
        <f>'Cash Flow - Y1'!E28</f>
        <v>0</v>
      </c>
      <c r="G41" s="126">
        <f t="shared" si="29"/>
        <v>0</v>
      </c>
      <c r="H41" s="125">
        <f>'Cash Flow - Y1'!F28</f>
        <v>0</v>
      </c>
      <c r="I41" s="126">
        <f t="shared" si="30"/>
        <v>0</v>
      </c>
      <c r="J41" s="125">
        <f>'Cash Flow - Y1'!G28</f>
        <v>0</v>
      </c>
      <c r="K41" s="126">
        <f t="shared" si="31"/>
        <v>0</v>
      </c>
      <c r="L41" s="125">
        <f>'Cash Flow - Y1'!H28</f>
        <v>0</v>
      </c>
      <c r="M41" s="126">
        <f t="shared" si="32"/>
        <v>0</v>
      </c>
      <c r="N41" s="125">
        <f>'Cash Flow - Y1'!I28</f>
        <v>0</v>
      </c>
      <c r="O41" s="126">
        <f t="shared" si="33"/>
        <v>0</v>
      </c>
      <c r="P41" s="125">
        <f>'Cash Flow - Y1'!J28</f>
        <v>0</v>
      </c>
      <c r="Q41" s="126">
        <f t="shared" si="34"/>
        <v>0</v>
      </c>
      <c r="R41" s="125">
        <f>'Cash Flow - Y1'!K28</f>
        <v>0</v>
      </c>
      <c r="S41" s="126">
        <f t="shared" si="35"/>
        <v>0</v>
      </c>
      <c r="T41" s="125">
        <f>'Cash Flow - Y1'!L28</f>
        <v>0</v>
      </c>
      <c r="U41" s="126">
        <f t="shared" si="36"/>
        <v>0</v>
      </c>
      <c r="V41" s="125">
        <f>'Cash Flow - Y1'!M28</f>
        <v>0</v>
      </c>
      <c r="W41" s="126">
        <f t="shared" si="37"/>
        <v>0</v>
      </c>
      <c r="X41" s="125">
        <f>'Cash Flow - Y1'!N28</f>
        <v>0</v>
      </c>
      <c r="Y41" s="126">
        <f t="shared" si="38"/>
        <v>0</v>
      </c>
      <c r="Z41" s="125">
        <f>'Cash Flow - Y1'!O28</f>
        <v>0</v>
      </c>
      <c r="AA41" s="126">
        <f t="shared" si="39"/>
        <v>0</v>
      </c>
      <c r="AB41" s="125">
        <f t="shared" si="40"/>
        <v>0</v>
      </c>
      <c r="AC41" s="127">
        <f t="shared" si="41"/>
        <v>0</v>
      </c>
      <c r="AD41" s="110"/>
      <c r="AE41" s="110"/>
      <c r="AF41" s="110"/>
      <c r="AG41" s="110"/>
      <c r="AH41" s="110"/>
      <c r="AI41" s="110"/>
      <c r="AJ41" s="110"/>
      <c r="AK41" s="110"/>
      <c r="AL41" s="110"/>
      <c r="AM41" s="110"/>
      <c r="AN41" s="110"/>
      <c r="AO41" s="110"/>
      <c r="AP41" s="110"/>
      <c r="AQ41" s="110"/>
      <c r="AR41" s="110"/>
      <c r="AS41" s="110"/>
      <c r="AT41" s="110"/>
      <c r="AU41" s="110"/>
      <c r="AV41" s="110"/>
      <c r="AW41" s="110"/>
      <c r="AX41" s="110"/>
      <c r="AY41" s="110"/>
      <c r="AZ41" s="110"/>
      <c r="BA41" s="110"/>
    </row>
    <row r="42" spans="1:53" s="5" customFormat="1" ht="17.25" customHeight="1" x14ac:dyDescent="0.2">
      <c r="A42" s="110"/>
      <c r="B42" s="123" t="s">
        <v>36</v>
      </c>
      <c r="C42" s="124"/>
      <c r="D42" s="125">
        <f>'Cash Flow - Y1'!D29</f>
        <v>0</v>
      </c>
      <c r="E42" s="126">
        <f t="shared" si="42"/>
        <v>0</v>
      </c>
      <c r="F42" s="125">
        <f>'Cash Flow - Y1'!E29</f>
        <v>0</v>
      </c>
      <c r="G42" s="126">
        <f t="shared" si="29"/>
        <v>0</v>
      </c>
      <c r="H42" s="125">
        <f>'Cash Flow - Y1'!F29</f>
        <v>0</v>
      </c>
      <c r="I42" s="126">
        <f t="shared" si="30"/>
        <v>0</v>
      </c>
      <c r="J42" s="125">
        <f>'Cash Flow - Y1'!G29</f>
        <v>0</v>
      </c>
      <c r="K42" s="126">
        <f t="shared" si="31"/>
        <v>0</v>
      </c>
      <c r="L42" s="125">
        <f>'Cash Flow - Y1'!H29</f>
        <v>0</v>
      </c>
      <c r="M42" s="126">
        <f t="shared" si="32"/>
        <v>0</v>
      </c>
      <c r="N42" s="125">
        <f>'Cash Flow - Y1'!I29</f>
        <v>0</v>
      </c>
      <c r="O42" s="126">
        <f t="shared" si="33"/>
        <v>0</v>
      </c>
      <c r="P42" s="125">
        <f>'Cash Flow - Y1'!J29</f>
        <v>0</v>
      </c>
      <c r="Q42" s="126">
        <f t="shared" si="34"/>
        <v>0</v>
      </c>
      <c r="R42" s="125">
        <f>'Cash Flow - Y1'!K29</f>
        <v>0</v>
      </c>
      <c r="S42" s="126">
        <f t="shared" si="35"/>
        <v>0</v>
      </c>
      <c r="T42" s="125">
        <f>'Cash Flow - Y1'!L29</f>
        <v>0</v>
      </c>
      <c r="U42" s="126">
        <f t="shared" si="36"/>
        <v>0</v>
      </c>
      <c r="V42" s="125">
        <f>'Cash Flow - Y1'!M29</f>
        <v>0</v>
      </c>
      <c r="W42" s="126">
        <f t="shared" si="37"/>
        <v>0</v>
      </c>
      <c r="X42" s="125">
        <f>'Cash Flow - Y1'!N29</f>
        <v>0</v>
      </c>
      <c r="Y42" s="126">
        <f t="shared" si="38"/>
        <v>0</v>
      </c>
      <c r="Z42" s="125">
        <f>'Cash Flow - Y1'!O29</f>
        <v>0</v>
      </c>
      <c r="AA42" s="126">
        <f t="shared" si="39"/>
        <v>0</v>
      </c>
      <c r="AB42" s="125">
        <f t="shared" si="40"/>
        <v>0</v>
      </c>
      <c r="AC42" s="127">
        <f t="shared" si="41"/>
        <v>0</v>
      </c>
      <c r="AD42" s="110"/>
      <c r="AE42" s="110"/>
      <c r="AF42" s="110"/>
      <c r="AG42" s="110"/>
      <c r="AH42" s="110"/>
      <c r="AI42" s="110"/>
      <c r="AJ42" s="110"/>
      <c r="AK42" s="110"/>
      <c r="AL42" s="110"/>
      <c r="AM42" s="110"/>
      <c r="AN42" s="110"/>
      <c r="AO42" s="110"/>
      <c r="AP42" s="110"/>
      <c r="AQ42" s="110"/>
      <c r="AR42" s="110"/>
      <c r="AS42" s="110"/>
      <c r="AT42" s="110"/>
      <c r="AU42" s="110"/>
      <c r="AV42" s="110"/>
      <c r="AW42" s="110"/>
      <c r="AX42" s="110"/>
      <c r="AY42" s="110"/>
      <c r="AZ42" s="110"/>
      <c r="BA42" s="110"/>
    </row>
    <row r="43" spans="1:53" s="5" customFormat="1" ht="17.25" customHeight="1" x14ac:dyDescent="0.2">
      <c r="A43" s="110"/>
      <c r="B43" s="123" t="s">
        <v>37</v>
      </c>
      <c r="C43" s="124"/>
      <c r="D43" s="125">
        <f>'Cash Flow - Y1'!D30</f>
        <v>0</v>
      </c>
      <c r="E43" s="126">
        <f t="shared" si="42"/>
        <v>0</v>
      </c>
      <c r="F43" s="125">
        <f>'Cash Flow - Y1'!E30</f>
        <v>0</v>
      </c>
      <c r="G43" s="126">
        <f t="shared" si="29"/>
        <v>0</v>
      </c>
      <c r="H43" s="125">
        <f>'Cash Flow - Y1'!F30</f>
        <v>0</v>
      </c>
      <c r="I43" s="126">
        <f t="shared" si="30"/>
        <v>0</v>
      </c>
      <c r="J43" s="125">
        <f>'Cash Flow - Y1'!G30</f>
        <v>0</v>
      </c>
      <c r="K43" s="126">
        <f t="shared" si="31"/>
        <v>0</v>
      </c>
      <c r="L43" s="125">
        <f>'Cash Flow - Y1'!H30</f>
        <v>0</v>
      </c>
      <c r="M43" s="126">
        <f t="shared" si="32"/>
        <v>0</v>
      </c>
      <c r="N43" s="125">
        <f>'Cash Flow - Y1'!I30</f>
        <v>0</v>
      </c>
      <c r="O43" s="126">
        <f t="shared" si="33"/>
        <v>0</v>
      </c>
      <c r="P43" s="125">
        <f>'Cash Flow - Y1'!J30</f>
        <v>0</v>
      </c>
      <c r="Q43" s="126">
        <f t="shared" si="34"/>
        <v>0</v>
      </c>
      <c r="R43" s="125">
        <f>'Cash Flow - Y1'!K30</f>
        <v>0</v>
      </c>
      <c r="S43" s="126">
        <f t="shared" si="35"/>
        <v>0</v>
      </c>
      <c r="T43" s="125">
        <f>'Cash Flow - Y1'!L30</f>
        <v>0</v>
      </c>
      <c r="U43" s="126">
        <f t="shared" si="36"/>
        <v>0</v>
      </c>
      <c r="V43" s="125">
        <f>'Cash Flow - Y1'!M30</f>
        <v>0</v>
      </c>
      <c r="W43" s="126">
        <f t="shared" si="37"/>
        <v>0</v>
      </c>
      <c r="X43" s="125">
        <f>'Cash Flow - Y1'!N30</f>
        <v>0</v>
      </c>
      <c r="Y43" s="126">
        <f t="shared" si="38"/>
        <v>0</v>
      </c>
      <c r="Z43" s="125">
        <f>'Cash Flow - Y1'!O30</f>
        <v>0</v>
      </c>
      <c r="AA43" s="126">
        <f t="shared" si="39"/>
        <v>0</v>
      </c>
      <c r="AB43" s="125">
        <f t="shared" si="40"/>
        <v>0</v>
      </c>
      <c r="AC43" s="127">
        <f t="shared" si="41"/>
        <v>0</v>
      </c>
      <c r="AD43" s="110"/>
      <c r="AE43" s="110"/>
      <c r="AF43" s="110"/>
      <c r="AG43" s="110"/>
      <c r="AH43" s="110"/>
      <c r="AI43" s="110"/>
      <c r="AJ43" s="110"/>
      <c r="AK43" s="110"/>
      <c r="AL43" s="110"/>
      <c r="AM43" s="110"/>
      <c r="AN43" s="110"/>
      <c r="AO43" s="110"/>
      <c r="AP43" s="110"/>
      <c r="AQ43" s="110"/>
      <c r="AR43" s="110"/>
      <c r="AS43" s="110"/>
      <c r="AT43" s="110"/>
      <c r="AU43" s="110"/>
      <c r="AV43" s="110"/>
      <c r="AW43" s="110"/>
      <c r="AX43" s="110"/>
      <c r="AY43" s="110"/>
      <c r="AZ43" s="110"/>
      <c r="BA43" s="110"/>
    </row>
    <row r="44" spans="1:53" s="5" customFormat="1" ht="17.25" customHeight="1" x14ac:dyDescent="0.2">
      <c r="A44" s="110"/>
      <c r="B44" s="123" t="s">
        <v>38</v>
      </c>
      <c r="C44" s="124"/>
      <c r="D44" s="125">
        <f>'Cash Flow - Y1'!D31</f>
        <v>0</v>
      </c>
      <c r="E44" s="126">
        <f t="shared" si="42"/>
        <v>0</v>
      </c>
      <c r="F44" s="125">
        <f>'Cash Flow - Y1'!E31</f>
        <v>0</v>
      </c>
      <c r="G44" s="126">
        <f t="shared" si="29"/>
        <v>0</v>
      </c>
      <c r="H44" s="125">
        <f>'Cash Flow - Y1'!F31</f>
        <v>0</v>
      </c>
      <c r="I44" s="126">
        <f t="shared" si="30"/>
        <v>0</v>
      </c>
      <c r="J44" s="125">
        <f>'Cash Flow - Y1'!G31</f>
        <v>0</v>
      </c>
      <c r="K44" s="126">
        <f t="shared" si="31"/>
        <v>0</v>
      </c>
      <c r="L44" s="125">
        <f>'Cash Flow - Y1'!H31</f>
        <v>0</v>
      </c>
      <c r="M44" s="126">
        <f t="shared" si="32"/>
        <v>0</v>
      </c>
      <c r="N44" s="125">
        <f>'Cash Flow - Y1'!I31</f>
        <v>0</v>
      </c>
      <c r="O44" s="126">
        <f t="shared" si="33"/>
        <v>0</v>
      </c>
      <c r="P44" s="125">
        <f>'Cash Flow - Y1'!J31</f>
        <v>0</v>
      </c>
      <c r="Q44" s="126">
        <f t="shared" si="34"/>
        <v>0</v>
      </c>
      <c r="R44" s="125">
        <f>'Cash Flow - Y1'!K31</f>
        <v>0</v>
      </c>
      <c r="S44" s="126">
        <f t="shared" si="35"/>
        <v>0</v>
      </c>
      <c r="T44" s="125">
        <f>'Cash Flow - Y1'!L31</f>
        <v>0</v>
      </c>
      <c r="U44" s="126">
        <f t="shared" si="36"/>
        <v>0</v>
      </c>
      <c r="V44" s="125">
        <f>'Cash Flow - Y1'!M31</f>
        <v>0</v>
      </c>
      <c r="W44" s="126">
        <f t="shared" si="37"/>
        <v>0</v>
      </c>
      <c r="X44" s="125">
        <f>'Cash Flow - Y1'!N31</f>
        <v>0</v>
      </c>
      <c r="Y44" s="126">
        <f t="shared" si="38"/>
        <v>0</v>
      </c>
      <c r="Z44" s="125">
        <f>'Cash Flow - Y1'!O31</f>
        <v>0</v>
      </c>
      <c r="AA44" s="126">
        <f t="shared" si="39"/>
        <v>0</v>
      </c>
      <c r="AB44" s="125">
        <f t="shared" si="40"/>
        <v>0</v>
      </c>
      <c r="AC44" s="127">
        <f t="shared" si="41"/>
        <v>0</v>
      </c>
      <c r="AD44" s="110"/>
      <c r="AE44" s="110"/>
      <c r="AF44" s="110"/>
      <c r="AG44" s="110"/>
      <c r="AH44" s="110"/>
      <c r="AI44" s="110"/>
      <c r="AJ44" s="110"/>
      <c r="AK44" s="110"/>
      <c r="AL44" s="110"/>
      <c r="AM44" s="110"/>
      <c r="AN44" s="110"/>
      <c r="AO44" s="110"/>
      <c r="AP44" s="110"/>
      <c r="AQ44" s="110"/>
      <c r="AR44" s="110"/>
      <c r="AS44" s="110"/>
      <c r="AT44" s="110"/>
      <c r="AU44" s="110"/>
      <c r="AV44" s="110"/>
      <c r="AW44" s="110"/>
      <c r="AX44" s="110"/>
      <c r="AY44" s="110"/>
      <c r="AZ44" s="110"/>
      <c r="BA44" s="110"/>
    </row>
    <row r="45" spans="1:53" s="5" customFormat="1" ht="17.25" customHeight="1" x14ac:dyDescent="0.2">
      <c r="A45" s="110"/>
      <c r="B45" s="123" t="s">
        <v>39</v>
      </c>
      <c r="C45" s="124"/>
      <c r="D45" s="125">
        <f>'Cash Flow - Y1'!D32</f>
        <v>0</v>
      </c>
      <c r="E45" s="126">
        <f t="shared" si="42"/>
        <v>0</v>
      </c>
      <c r="F45" s="125">
        <f>'Cash Flow - Y1'!E32</f>
        <v>0</v>
      </c>
      <c r="G45" s="126">
        <f t="shared" si="29"/>
        <v>0</v>
      </c>
      <c r="H45" s="125">
        <f>'Cash Flow - Y1'!F32</f>
        <v>0</v>
      </c>
      <c r="I45" s="126">
        <f t="shared" si="30"/>
        <v>0</v>
      </c>
      <c r="J45" s="125">
        <f>'Cash Flow - Y1'!G32</f>
        <v>0</v>
      </c>
      <c r="K45" s="126">
        <f t="shared" si="31"/>
        <v>0</v>
      </c>
      <c r="L45" s="125">
        <f>'Cash Flow - Y1'!H32</f>
        <v>0</v>
      </c>
      <c r="M45" s="126">
        <f t="shared" si="32"/>
        <v>0</v>
      </c>
      <c r="N45" s="125">
        <f>'Cash Flow - Y1'!I32</f>
        <v>0</v>
      </c>
      <c r="O45" s="126">
        <f t="shared" si="33"/>
        <v>0</v>
      </c>
      <c r="P45" s="125">
        <f>'Cash Flow - Y1'!J32</f>
        <v>0</v>
      </c>
      <c r="Q45" s="126">
        <f t="shared" si="34"/>
        <v>0</v>
      </c>
      <c r="R45" s="125">
        <f>'Cash Flow - Y1'!K32</f>
        <v>0</v>
      </c>
      <c r="S45" s="126">
        <f t="shared" si="35"/>
        <v>0</v>
      </c>
      <c r="T45" s="125">
        <f>'Cash Flow - Y1'!L32</f>
        <v>0</v>
      </c>
      <c r="U45" s="126">
        <f t="shared" si="36"/>
        <v>0</v>
      </c>
      <c r="V45" s="125">
        <f>'Cash Flow - Y1'!M32</f>
        <v>0</v>
      </c>
      <c r="W45" s="126">
        <f t="shared" si="37"/>
        <v>0</v>
      </c>
      <c r="X45" s="125">
        <f>'Cash Flow - Y1'!N32</f>
        <v>0</v>
      </c>
      <c r="Y45" s="126">
        <f t="shared" si="38"/>
        <v>0</v>
      </c>
      <c r="Z45" s="125">
        <f>'Cash Flow - Y1'!O32</f>
        <v>0</v>
      </c>
      <c r="AA45" s="126">
        <f t="shared" si="39"/>
        <v>0</v>
      </c>
      <c r="AB45" s="125">
        <f t="shared" si="40"/>
        <v>0</v>
      </c>
      <c r="AC45" s="127">
        <f t="shared" si="41"/>
        <v>0</v>
      </c>
      <c r="AD45" s="110"/>
      <c r="AE45" s="110"/>
      <c r="AF45" s="110"/>
      <c r="AG45" s="110"/>
      <c r="AH45" s="110"/>
      <c r="AI45" s="110"/>
      <c r="AJ45" s="110"/>
      <c r="AK45" s="110"/>
      <c r="AL45" s="110"/>
      <c r="AM45" s="110"/>
      <c r="AN45" s="110"/>
      <c r="AO45" s="110"/>
      <c r="AP45" s="110"/>
      <c r="AQ45" s="110"/>
      <c r="AR45" s="110"/>
      <c r="AS45" s="110"/>
      <c r="AT45" s="110"/>
      <c r="AU45" s="110"/>
      <c r="AV45" s="110"/>
      <c r="AW45" s="110"/>
      <c r="AX45" s="110"/>
      <c r="AY45" s="110"/>
      <c r="AZ45" s="110"/>
      <c r="BA45" s="110"/>
    </row>
    <row r="46" spans="1:53" s="5" customFormat="1" ht="17.25" customHeight="1" x14ac:dyDescent="0.2">
      <c r="A46" s="110"/>
      <c r="B46" s="123" t="s">
        <v>40</v>
      </c>
      <c r="C46" s="124"/>
      <c r="D46" s="125">
        <f>'Cash Flow - Y1'!D33</f>
        <v>0</v>
      </c>
      <c r="E46" s="126">
        <f t="shared" si="42"/>
        <v>0</v>
      </c>
      <c r="F46" s="125">
        <f>'Cash Flow - Y1'!E33</f>
        <v>0</v>
      </c>
      <c r="G46" s="126">
        <f t="shared" si="29"/>
        <v>0</v>
      </c>
      <c r="H46" s="125">
        <f>'Cash Flow - Y1'!F33</f>
        <v>0</v>
      </c>
      <c r="I46" s="126">
        <f t="shared" si="30"/>
        <v>0</v>
      </c>
      <c r="J46" s="125">
        <f>'Cash Flow - Y1'!G33</f>
        <v>0</v>
      </c>
      <c r="K46" s="126">
        <f t="shared" si="31"/>
        <v>0</v>
      </c>
      <c r="L46" s="125">
        <f>'Cash Flow - Y1'!H33</f>
        <v>0</v>
      </c>
      <c r="M46" s="126">
        <f t="shared" si="32"/>
        <v>0</v>
      </c>
      <c r="N46" s="125">
        <f>'Cash Flow - Y1'!I33</f>
        <v>0</v>
      </c>
      <c r="O46" s="126">
        <f t="shared" si="33"/>
        <v>0</v>
      </c>
      <c r="P46" s="125">
        <f>'Cash Flow - Y1'!J33</f>
        <v>0</v>
      </c>
      <c r="Q46" s="126">
        <f t="shared" si="34"/>
        <v>0</v>
      </c>
      <c r="R46" s="125">
        <f>'Cash Flow - Y1'!K33</f>
        <v>0</v>
      </c>
      <c r="S46" s="126">
        <f t="shared" si="35"/>
        <v>0</v>
      </c>
      <c r="T46" s="125">
        <f>'Cash Flow - Y1'!L33</f>
        <v>0</v>
      </c>
      <c r="U46" s="126">
        <f t="shared" si="36"/>
        <v>0</v>
      </c>
      <c r="V46" s="125">
        <f>'Cash Flow - Y1'!M33</f>
        <v>0</v>
      </c>
      <c r="W46" s="126">
        <f t="shared" si="37"/>
        <v>0</v>
      </c>
      <c r="X46" s="125">
        <f>'Cash Flow - Y1'!N33</f>
        <v>0</v>
      </c>
      <c r="Y46" s="126">
        <f t="shared" si="38"/>
        <v>0</v>
      </c>
      <c r="Z46" s="125">
        <f>'Cash Flow - Y1'!O33</f>
        <v>0</v>
      </c>
      <c r="AA46" s="126">
        <f t="shared" si="39"/>
        <v>0</v>
      </c>
      <c r="AB46" s="125">
        <f t="shared" si="40"/>
        <v>0</v>
      </c>
      <c r="AC46" s="127">
        <f t="shared" si="41"/>
        <v>0</v>
      </c>
      <c r="AD46" s="110"/>
      <c r="AE46" s="110"/>
      <c r="AF46" s="110"/>
      <c r="AG46" s="110"/>
      <c r="AH46" s="110"/>
      <c r="AI46" s="110"/>
      <c r="AJ46" s="110"/>
      <c r="AK46" s="110"/>
      <c r="AL46" s="110"/>
      <c r="AM46" s="110"/>
      <c r="AN46" s="110"/>
      <c r="AO46" s="110"/>
      <c r="AP46" s="110"/>
      <c r="AQ46" s="110"/>
      <c r="AR46" s="110"/>
      <c r="AS46" s="110"/>
      <c r="AT46" s="110"/>
      <c r="AU46" s="110"/>
      <c r="AV46" s="110"/>
      <c r="AW46" s="110"/>
      <c r="AX46" s="110"/>
      <c r="AY46" s="110"/>
      <c r="AZ46" s="110"/>
      <c r="BA46" s="110"/>
    </row>
    <row r="47" spans="1:53" s="5" customFormat="1" ht="17.25" customHeight="1" x14ac:dyDescent="0.2">
      <c r="A47" s="110"/>
      <c r="B47" s="123" t="s">
        <v>41</v>
      </c>
      <c r="C47" s="124"/>
      <c r="D47" s="125">
        <f>'Cash Flow - Y1'!D34</f>
        <v>0</v>
      </c>
      <c r="E47" s="126">
        <f t="shared" si="42"/>
        <v>0</v>
      </c>
      <c r="F47" s="125">
        <f>'Cash Flow - Y1'!E34</f>
        <v>0</v>
      </c>
      <c r="G47" s="126">
        <f t="shared" si="29"/>
        <v>0</v>
      </c>
      <c r="H47" s="125">
        <f>'Cash Flow - Y1'!F34</f>
        <v>0</v>
      </c>
      <c r="I47" s="126">
        <f t="shared" si="30"/>
        <v>0</v>
      </c>
      <c r="J47" s="125">
        <f>'Cash Flow - Y1'!G34</f>
        <v>0</v>
      </c>
      <c r="K47" s="126">
        <f t="shared" si="31"/>
        <v>0</v>
      </c>
      <c r="L47" s="125">
        <f>'Cash Flow - Y1'!H34</f>
        <v>0</v>
      </c>
      <c r="M47" s="126">
        <f t="shared" si="32"/>
        <v>0</v>
      </c>
      <c r="N47" s="125">
        <f>'Cash Flow - Y1'!I34</f>
        <v>0</v>
      </c>
      <c r="O47" s="126">
        <f t="shared" si="33"/>
        <v>0</v>
      </c>
      <c r="P47" s="125">
        <f>'Cash Flow - Y1'!J34</f>
        <v>0</v>
      </c>
      <c r="Q47" s="126">
        <f t="shared" si="34"/>
        <v>0</v>
      </c>
      <c r="R47" s="125">
        <f>'Cash Flow - Y1'!K34</f>
        <v>0</v>
      </c>
      <c r="S47" s="126">
        <f t="shared" si="35"/>
        <v>0</v>
      </c>
      <c r="T47" s="125">
        <f>'Cash Flow - Y1'!L34</f>
        <v>0</v>
      </c>
      <c r="U47" s="126">
        <f t="shared" si="36"/>
        <v>0</v>
      </c>
      <c r="V47" s="125">
        <f>'Cash Flow - Y1'!M34</f>
        <v>0</v>
      </c>
      <c r="W47" s="126">
        <f t="shared" si="37"/>
        <v>0</v>
      </c>
      <c r="X47" s="125">
        <f>'Cash Flow - Y1'!N34</f>
        <v>0</v>
      </c>
      <c r="Y47" s="126">
        <f t="shared" si="38"/>
        <v>0</v>
      </c>
      <c r="Z47" s="125">
        <f>'Cash Flow - Y1'!O34</f>
        <v>0</v>
      </c>
      <c r="AA47" s="126">
        <f t="shared" si="39"/>
        <v>0</v>
      </c>
      <c r="AB47" s="125">
        <f t="shared" si="40"/>
        <v>0</v>
      </c>
      <c r="AC47" s="127">
        <f t="shared" si="41"/>
        <v>0</v>
      </c>
      <c r="AD47" s="110"/>
      <c r="AE47" s="110"/>
      <c r="AF47" s="110"/>
      <c r="AG47" s="110"/>
      <c r="AH47" s="110"/>
      <c r="AI47" s="110"/>
      <c r="AJ47" s="110"/>
      <c r="AK47" s="110"/>
      <c r="AL47" s="110"/>
      <c r="AM47" s="110"/>
      <c r="AN47" s="110"/>
      <c r="AO47" s="110"/>
      <c r="AP47" s="110"/>
      <c r="AQ47" s="110"/>
      <c r="AR47" s="110"/>
      <c r="AS47" s="110"/>
      <c r="AT47" s="110"/>
      <c r="AU47" s="110"/>
      <c r="AV47" s="110"/>
      <c r="AW47" s="110"/>
      <c r="AX47" s="110"/>
      <c r="AY47" s="110"/>
      <c r="AZ47" s="110"/>
      <c r="BA47" s="110"/>
    </row>
    <row r="48" spans="1:53" s="5" customFormat="1" ht="17.25" customHeight="1" x14ac:dyDescent="0.2">
      <c r="A48" s="110"/>
      <c r="B48" s="123" t="s">
        <v>42</v>
      </c>
      <c r="C48" s="124"/>
      <c r="D48" s="125">
        <f>'Cash Flow - Y1'!D35</f>
        <v>0</v>
      </c>
      <c r="E48" s="126">
        <f t="shared" si="42"/>
        <v>0</v>
      </c>
      <c r="F48" s="125">
        <f>'Cash Flow - Y1'!E35</f>
        <v>0</v>
      </c>
      <c r="G48" s="126">
        <f t="shared" si="29"/>
        <v>0</v>
      </c>
      <c r="H48" s="125">
        <f>'Cash Flow - Y1'!F35</f>
        <v>0</v>
      </c>
      <c r="I48" s="126">
        <f t="shared" si="30"/>
        <v>0</v>
      </c>
      <c r="J48" s="125">
        <f>'Cash Flow - Y1'!G35</f>
        <v>0</v>
      </c>
      <c r="K48" s="126">
        <f t="shared" si="31"/>
        <v>0</v>
      </c>
      <c r="L48" s="125">
        <f>'Cash Flow - Y1'!H35</f>
        <v>0</v>
      </c>
      <c r="M48" s="126">
        <f t="shared" si="32"/>
        <v>0</v>
      </c>
      <c r="N48" s="125">
        <f>'Cash Flow - Y1'!I35</f>
        <v>0</v>
      </c>
      <c r="O48" s="126">
        <f t="shared" si="33"/>
        <v>0</v>
      </c>
      <c r="P48" s="125">
        <f>'Cash Flow - Y1'!J35</f>
        <v>0</v>
      </c>
      <c r="Q48" s="126">
        <f t="shared" si="34"/>
        <v>0</v>
      </c>
      <c r="R48" s="125">
        <f>'Cash Flow - Y1'!K35</f>
        <v>0</v>
      </c>
      <c r="S48" s="126">
        <f t="shared" si="35"/>
        <v>0</v>
      </c>
      <c r="T48" s="125">
        <f>'Cash Flow - Y1'!L35</f>
        <v>0</v>
      </c>
      <c r="U48" s="126">
        <f t="shared" si="36"/>
        <v>0</v>
      </c>
      <c r="V48" s="125">
        <f>'Cash Flow - Y1'!M35</f>
        <v>0</v>
      </c>
      <c r="W48" s="126">
        <f t="shared" si="37"/>
        <v>0</v>
      </c>
      <c r="X48" s="125">
        <f>'Cash Flow - Y1'!N35</f>
        <v>0</v>
      </c>
      <c r="Y48" s="126">
        <f t="shared" si="38"/>
        <v>0</v>
      </c>
      <c r="Z48" s="125">
        <f>'Cash Flow - Y1'!O35</f>
        <v>0</v>
      </c>
      <c r="AA48" s="126">
        <f t="shared" si="39"/>
        <v>0</v>
      </c>
      <c r="AB48" s="125">
        <f t="shared" si="40"/>
        <v>0</v>
      </c>
      <c r="AC48" s="127">
        <f t="shared" si="41"/>
        <v>0</v>
      </c>
      <c r="AD48" s="110"/>
      <c r="AE48" s="110"/>
      <c r="AF48" s="110"/>
      <c r="AG48" s="110"/>
      <c r="AH48" s="110"/>
      <c r="AI48" s="110"/>
      <c r="AJ48" s="110"/>
      <c r="AK48" s="110"/>
      <c r="AL48" s="110"/>
      <c r="AM48" s="110"/>
      <c r="AN48" s="110"/>
      <c r="AO48" s="110"/>
      <c r="AP48" s="110"/>
      <c r="AQ48" s="110"/>
      <c r="AR48" s="110"/>
      <c r="AS48" s="110"/>
      <c r="AT48" s="110"/>
      <c r="AU48" s="110"/>
      <c r="AV48" s="110"/>
      <c r="AW48" s="110"/>
      <c r="AX48" s="110"/>
      <c r="AY48" s="110"/>
      <c r="AZ48" s="110"/>
      <c r="BA48" s="110"/>
    </row>
    <row r="49" spans="1:53" s="5" customFormat="1" ht="17.25" customHeight="1" x14ac:dyDescent="0.2">
      <c r="A49" s="110"/>
      <c r="B49" s="123" t="s">
        <v>43</v>
      </c>
      <c r="C49" s="124"/>
      <c r="D49" s="125">
        <f>'Cash Flow - Y1'!D36</f>
        <v>0</v>
      </c>
      <c r="E49" s="126">
        <f t="shared" si="42"/>
        <v>0</v>
      </c>
      <c r="F49" s="125">
        <f>'Cash Flow - Y1'!E36</f>
        <v>0</v>
      </c>
      <c r="G49" s="126">
        <f t="shared" si="29"/>
        <v>0</v>
      </c>
      <c r="H49" s="125">
        <f>'Cash Flow - Y1'!F36</f>
        <v>0</v>
      </c>
      <c r="I49" s="126">
        <f t="shared" si="30"/>
        <v>0</v>
      </c>
      <c r="J49" s="125">
        <f>'Cash Flow - Y1'!G36</f>
        <v>0</v>
      </c>
      <c r="K49" s="126">
        <f t="shared" si="31"/>
        <v>0</v>
      </c>
      <c r="L49" s="125">
        <f>'Cash Flow - Y1'!H36</f>
        <v>0</v>
      </c>
      <c r="M49" s="126">
        <f t="shared" si="32"/>
        <v>0</v>
      </c>
      <c r="N49" s="125">
        <f>'Cash Flow - Y1'!I36</f>
        <v>0</v>
      </c>
      <c r="O49" s="126">
        <f t="shared" si="33"/>
        <v>0</v>
      </c>
      <c r="P49" s="125">
        <f>'Cash Flow - Y1'!J36</f>
        <v>0</v>
      </c>
      <c r="Q49" s="126">
        <f t="shared" si="34"/>
        <v>0</v>
      </c>
      <c r="R49" s="125">
        <f>'Cash Flow - Y1'!K36</f>
        <v>0</v>
      </c>
      <c r="S49" s="126">
        <f t="shared" si="35"/>
        <v>0</v>
      </c>
      <c r="T49" s="125">
        <f>'Cash Flow - Y1'!L36</f>
        <v>0</v>
      </c>
      <c r="U49" s="126">
        <f t="shared" si="36"/>
        <v>0</v>
      </c>
      <c r="V49" s="125">
        <f>'Cash Flow - Y1'!M36</f>
        <v>0</v>
      </c>
      <c r="W49" s="126">
        <f t="shared" si="37"/>
        <v>0</v>
      </c>
      <c r="X49" s="125">
        <f>'Cash Flow - Y1'!N36</f>
        <v>0</v>
      </c>
      <c r="Y49" s="126">
        <f t="shared" si="38"/>
        <v>0</v>
      </c>
      <c r="Z49" s="125">
        <f>'Cash Flow - Y1'!O36</f>
        <v>0</v>
      </c>
      <c r="AA49" s="126">
        <f t="shared" si="39"/>
        <v>0</v>
      </c>
      <c r="AB49" s="125">
        <f t="shared" si="40"/>
        <v>0</v>
      </c>
      <c r="AC49" s="127">
        <f t="shared" si="41"/>
        <v>0</v>
      </c>
      <c r="AD49" s="110"/>
      <c r="AE49" s="110"/>
      <c r="AF49" s="110"/>
      <c r="AG49" s="110"/>
      <c r="AH49" s="110"/>
      <c r="AI49" s="110"/>
      <c r="AJ49" s="110"/>
      <c r="AK49" s="110"/>
      <c r="AL49" s="110"/>
      <c r="AM49" s="110"/>
      <c r="AN49" s="110"/>
      <c r="AO49" s="110"/>
      <c r="AP49" s="110"/>
      <c r="AQ49" s="110"/>
      <c r="AR49" s="110"/>
      <c r="AS49" s="110"/>
      <c r="AT49" s="110"/>
      <c r="AU49" s="110"/>
      <c r="AV49" s="110"/>
      <c r="AW49" s="110"/>
      <c r="AX49" s="110"/>
      <c r="AY49" s="110"/>
      <c r="AZ49" s="110"/>
      <c r="BA49" s="110"/>
    </row>
    <row r="50" spans="1:53" s="5" customFormat="1" ht="17.25" customHeight="1" x14ac:dyDescent="0.2">
      <c r="A50" s="110"/>
      <c r="B50" s="123" t="s">
        <v>7</v>
      </c>
      <c r="C50" s="124"/>
      <c r="D50" s="125">
        <f>'Cash Flow - Y1'!D37</f>
        <v>0</v>
      </c>
      <c r="E50" s="126">
        <f t="shared" si="42"/>
        <v>0</v>
      </c>
      <c r="F50" s="125">
        <f>'Cash Flow - Y1'!E37</f>
        <v>0</v>
      </c>
      <c r="G50" s="126">
        <f t="shared" si="29"/>
        <v>0</v>
      </c>
      <c r="H50" s="125">
        <f>'Cash Flow - Y1'!F37</f>
        <v>0</v>
      </c>
      <c r="I50" s="126">
        <f t="shared" si="30"/>
        <v>0</v>
      </c>
      <c r="J50" s="125">
        <f>'Cash Flow - Y1'!G37</f>
        <v>0</v>
      </c>
      <c r="K50" s="126">
        <f t="shared" si="31"/>
        <v>0</v>
      </c>
      <c r="L50" s="125">
        <f>'Cash Flow - Y1'!H37</f>
        <v>0</v>
      </c>
      <c r="M50" s="126">
        <f t="shared" si="32"/>
        <v>0</v>
      </c>
      <c r="N50" s="125">
        <f>'Cash Flow - Y1'!I37</f>
        <v>0</v>
      </c>
      <c r="O50" s="126">
        <f t="shared" si="33"/>
        <v>0</v>
      </c>
      <c r="P50" s="125">
        <f>'Cash Flow - Y1'!J37</f>
        <v>0</v>
      </c>
      <c r="Q50" s="126">
        <f t="shared" si="34"/>
        <v>0</v>
      </c>
      <c r="R50" s="125">
        <f>'Cash Flow - Y1'!K37</f>
        <v>0</v>
      </c>
      <c r="S50" s="126">
        <f t="shared" si="35"/>
        <v>0</v>
      </c>
      <c r="T50" s="125">
        <f>'Cash Flow - Y1'!L37</f>
        <v>0</v>
      </c>
      <c r="U50" s="126">
        <f t="shared" si="36"/>
        <v>0</v>
      </c>
      <c r="V50" s="125">
        <f>'Cash Flow - Y1'!M37</f>
        <v>0</v>
      </c>
      <c r="W50" s="126">
        <f t="shared" si="37"/>
        <v>0</v>
      </c>
      <c r="X50" s="125">
        <f>'Cash Flow - Y1'!N37</f>
        <v>0</v>
      </c>
      <c r="Y50" s="126">
        <f t="shared" si="38"/>
        <v>0</v>
      </c>
      <c r="Z50" s="125">
        <f>'Cash Flow - Y1'!O37</f>
        <v>0</v>
      </c>
      <c r="AA50" s="126">
        <f t="shared" si="39"/>
        <v>0</v>
      </c>
      <c r="AB50" s="125">
        <f t="shared" si="40"/>
        <v>0</v>
      </c>
      <c r="AC50" s="127">
        <f t="shared" si="41"/>
        <v>0</v>
      </c>
      <c r="AD50" s="110"/>
      <c r="AE50" s="110"/>
      <c r="AF50" s="110"/>
      <c r="AG50" s="110"/>
      <c r="AH50" s="110"/>
      <c r="AI50" s="110"/>
      <c r="AJ50" s="110"/>
      <c r="AK50" s="110"/>
      <c r="AL50" s="110"/>
      <c r="AM50" s="110"/>
      <c r="AN50" s="110"/>
      <c r="AO50" s="110"/>
      <c r="AP50" s="110"/>
      <c r="AQ50" s="110"/>
      <c r="AR50" s="110"/>
      <c r="AS50" s="110"/>
      <c r="AT50" s="110"/>
      <c r="AU50" s="110"/>
      <c r="AV50" s="110"/>
      <c r="AW50" s="110"/>
      <c r="AX50" s="110"/>
      <c r="AY50" s="110"/>
      <c r="AZ50" s="110"/>
      <c r="BA50" s="110"/>
    </row>
    <row r="51" spans="1:53" s="5" customFormat="1" ht="17.25" customHeight="1" x14ac:dyDescent="0.2">
      <c r="A51" s="110"/>
      <c r="B51" s="123" t="s">
        <v>44</v>
      </c>
      <c r="C51" s="124"/>
      <c r="D51" s="125">
        <v>0</v>
      </c>
      <c r="E51" s="126">
        <f t="shared" si="42"/>
        <v>0</v>
      </c>
      <c r="F51" s="125">
        <v>0</v>
      </c>
      <c r="G51" s="126">
        <f t="shared" si="29"/>
        <v>0</v>
      </c>
      <c r="H51" s="125">
        <v>0</v>
      </c>
      <c r="I51" s="126">
        <f t="shared" si="30"/>
        <v>0</v>
      </c>
      <c r="J51" s="125">
        <v>0</v>
      </c>
      <c r="K51" s="126">
        <f t="shared" si="31"/>
        <v>0</v>
      </c>
      <c r="L51" s="125">
        <v>0</v>
      </c>
      <c r="M51" s="126">
        <f t="shared" si="32"/>
        <v>0</v>
      </c>
      <c r="N51" s="125">
        <v>0</v>
      </c>
      <c r="O51" s="126">
        <f t="shared" si="33"/>
        <v>0</v>
      </c>
      <c r="P51" s="125">
        <v>0</v>
      </c>
      <c r="Q51" s="126">
        <f t="shared" si="34"/>
        <v>0</v>
      </c>
      <c r="R51" s="225">
        <v>0</v>
      </c>
      <c r="S51" s="126">
        <f t="shared" si="35"/>
        <v>0</v>
      </c>
      <c r="T51" s="125">
        <v>0</v>
      </c>
      <c r="U51" s="126">
        <f t="shared" si="36"/>
        <v>0</v>
      </c>
      <c r="V51" s="125">
        <v>0</v>
      </c>
      <c r="W51" s="126">
        <f t="shared" si="37"/>
        <v>0</v>
      </c>
      <c r="X51" s="125">
        <v>0</v>
      </c>
      <c r="Y51" s="126">
        <f t="shared" si="38"/>
        <v>0</v>
      </c>
      <c r="Z51" s="125">
        <v>0</v>
      </c>
      <c r="AA51" s="126">
        <f t="shared" si="39"/>
        <v>0</v>
      </c>
      <c r="AB51" s="125">
        <f t="shared" si="40"/>
        <v>0</v>
      </c>
      <c r="AC51" s="127">
        <f t="shared" si="41"/>
        <v>0</v>
      </c>
      <c r="AD51" s="110"/>
      <c r="AE51" s="110"/>
      <c r="AF51" s="110"/>
      <c r="AG51" s="110"/>
      <c r="AH51" s="110"/>
      <c r="AI51" s="110"/>
      <c r="AJ51" s="110"/>
      <c r="AK51" s="110"/>
      <c r="AL51" s="110"/>
      <c r="AM51" s="110"/>
      <c r="AN51" s="110"/>
      <c r="AO51" s="110"/>
      <c r="AP51" s="110"/>
      <c r="AQ51" s="110"/>
      <c r="AR51" s="110"/>
      <c r="AS51" s="110"/>
      <c r="AT51" s="110"/>
      <c r="AU51" s="110"/>
      <c r="AV51" s="110"/>
      <c r="AW51" s="110"/>
      <c r="AX51" s="110"/>
      <c r="AY51" s="110"/>
      <c r="AZ51" s="110"/>
      <c r="BA51" s="110"/>
    </row>
    <row r="52" spans="1:53" s="5" customFormat="1" ht="17.25" customHeight="1" x14ac:dyDescent="0.2">
      <c r="A52" s="110"/>
      <c r="B52" s="123" t="s">
        <v>45</v>
      </c>
      <c r="C52" s="124"/>
      <c r="D52" s="125">
        <v>0</v>
      </c>
      <c r="E52" s="126">
        <f t="shared" si="42"/>
        <v>0</v>
      </c>
      <c r="F52" s="125">
        <v>0</v>
      </c>
      <c r="G52" s="126">
        <f t="shared" si="29"/>
        <v>0</v>
      </c>
      <c r="H52" s="125">
        <v>0</v>
      </c>
      <c r="I52" s="126">
        <f t="shared" si="30"/>
        <v>0</v>
      </c>
      <c r="J52" s="125">
        <v>0</v>
      </c>
      <c r="K52" s="126">
        <f t="shared" si="31"/>
        <v>0</v>
      </c>
      <c r="L52" s="125">
        <v>0</v>
      </c>
      <c r="M52" s="126">
        <f t="shared" si="32"/>
        <v>0</v>
      </c>
      <c r="N52" s="125">
        <v>0</v>
      </c>
      <c r="O52" s="126">
        <f t="shared" si="33"/>
        <v>0</v>
      </c>
      <c r="P52" s="125">
        <v>0</v>
      </c>
      <c r="Q52" s="126">
        <f t="shared" si="34"/>
        <v>0</v>
      </c>
      <c r="R52" s="125">
        <v>0</v>
      </c>
      <c r="S52" s="126">
        <f t="shared" si="35"/>
        <v>0</v>
      </c>
      <c r="T52" s="125">
        <v>0</v>
      </c>
      <c r="U52" s="126">
        <f t="shared" si="36"/>
        <v>0</v>
      </c>
      <c r="V52" s="125">
        <v>0</v>
      </c>
      <c r="W52" s="126">
        <f t="shared" si="37"/>
        <v>0</v>
      </c>
      <c r="X52" s="125">
        <v>0</v>
      </c>
      <c r="Y52" s="126">
        <f t="shared" si="38"/>
        <v>0</v>
      </c>
      <c r="Z52" s="125">
        <v>0</v>
      </c>
      <c r="AA52" s="126">
        <f t="shared" si="39"/>
        <v>0</v>
      </c>
      <c r="AB52" s="125">
        <f t="shared" si="40"/>
        <v>0</v>
      </c>
      <c r="AC52" s="127">
        <f t="shared" si="41"/>
        <v>0</v>
      </c>
      <c r="AD52" s="110"/>
      <c r="AE52" s="110"/>
      <c r="AF52" s="110"/>
      <c r="AG52" s="110"/>
      <c r="AH52" s="110"/>
      <c r="AI52" s="110"/>
      <c r="AJ52" s="110"/>
      <c r="AK52" s="110"/>
      <c r="AL52" s="110"/>
      <c r="AM52" s="110"/>
      <c r="AN52" s="110"/>
      <c r="AO52" s="110"/>
      <c r="AP52" s="110"/>
      <c r="AQ52" s="110"/>
      <c r="AR52" s="110"/>
      <c r="AS52" s="110"/>
      <c r="AT52" s="110"/>
      <c r="AU52" s="110"/>
      <c r="AV52" s="110"/>
      <c r="AW52" s="110"/>
      <c r="AX52" s="110"/>
      <c r="AY52" s="110"/>
      <c r="AZ52" s="110"/>
      <c r="BA52" s="110"/>
    </row>
    <row r="53" spans="1:53" s="5" customFormat="1" ht="17.25" customHeight="1" thickBot="1" x14ac:dyDescent="0.25">
      <c r="A53" s="110"/>
      <c r="B53" s="123" t="s">
        <v>46</v>
      </c>
      <c r="C53" s="124"/>
      <c r="D53" s="125">
        <f>'Cash Flow - Y1'!D38</f>
        <v>0</v>
      </c>
      <c r="E53" s="126">
        <f t="shared" si="42"/>
        <v>0</v>
      </c>
      <c r="F53" s="125">
        <f>'Cash Flow - Y1'!E38</f>
        <v>0</v>
      </c>
      <c r="G53" s="126">
        <f t="shared" si="29"/>
        <v>0</v>
      </c>
      <c r="H53" s="125">
        <f>'Cash Flow - Y1'!F38</f>
        <v>0</v>
      </c>
      <c r="I53" s="126">
        <f t="shared" si="30"/>
        <v>0</v>
      </c>
      <c r="J53" s="125">
        <f>'Cash Flow - Y1'!G38</f>
        <v>0</v>
      </c>
      <c r="K53" s="126">
        <f t="shared" si="31"/>
        <v>0</v>
      </c>
      <c r="L53" s="125">
        <f>'Cash Flow - Y1'!H38</f>
        <v>0</v>
      </c>
      <c r="M53" s="126">
        <f t="shared" si="32"/>
        <v>0</v>
      </c>
      <c r="N53" s="125">
        <f>'Cash Flow - Y1'!I38</f>
        <v>0</v>
      </c>
      <c r="O53" s="126">
        <f t="shared" si="33"/>
        <v>0</v>
      </c>
      <c r="P53" s="125">
        <f>'Cash Flow - Y1'!J38</f>
        <v>0</v>
      </c>
      <c r="Q53" s="126">
        <f t="shared" si="34"/>
        <v>0</v>
      </c>
      <c r="R53" s="125">
        <f>'Cash Flow - Y1'!K38</f>
        <v>0</v>
      </c>
      <c r="S53" s="126">
        <f t="shared" si="35"/>
        <v>0</v>
      </c>
      <c r="T53" s="125">
        <f>'Cash Flow - Y1'!L38</f>
        <v>0</v>
      </c>
      <c r="U53" s="126">
        <f t="shared" si="36"/>
        <v>0</v>
      </c>
      <c r="V53" s="125">
        <f>'Cash Flow - Y1'!M38</f>
        <v>0</v>
      </c>
      <c r="W53" s="126">
        <f t="shared" si="37"/>
        <v>0</v>
      </c>
      <c r="X53" s="125">
        <f>'Cash Flow - Y1'!N38</f>
        <v>0</v>
      </c>
      <c r="Y53" s="126">
        <f t="shared" si="38"/>
        <v>0</v>
      </c>
      <c r="Z53" s="125">
        <f>'Cash Flow - Y1'!O38</f>
        <v>0</v>
      </c>
      <c r="AA53" s="126">
        <f t="shared" si="39"/>
        <v>0</v>
      </c>
      <c r="AB53" s="125">
        <f t="shared" si="40"/>
        <v>0</v>
      </c>
      <c r="AC53" s="127">
        <f t="shared" si="41"/>
        <v>0</v>
      </c>
      <c r="AD53" s="110"/>
      <c r="AE53" s="110"/>
      <c r="AF53" s="110"/>
      <c r="AG53" s="110"/>
      <c r="AH53" s="110"/>
      <c r="AI53" s="110"/>
      <c r="AJ53" s="110"/>
      <c r="AK53" s="110"/>
      <c r="AL53" s="110"/>
      <c r="AM53" s="110"/>
      <c r="AN53" s="110"/>
      <c r="AO53" s="110"/>
      <c r="AP53" s="110"/>
      <c r="AQ53" s="110"/>
      <c r="AR53" s="110"/>
      <c r="AS53" s="110"/>
      <c r="AT53" s="110"/>
      <c r="AU53" s="110"/>
      <c r="AV53" s="110"/>
      <c r="AW53" s="110"/>
      <c r="AX53" s="110"/>
      <c r="AY53" s="110"/>
      <c r="AZ53" s="110"/>
      <c r="BA53" s="110"/>
    </row>
    <row r="54" spans="1:53" s="5" customFormat="1" ht="17.25" hidden="1" customHeight="1" x14ac:dyDescent="0.2">
      <c r="A54" s="110"/>
      <c r="B54" s="123" t="s">
        <v>47</v>
      </c>
      <c r="C54" s="124"/>
      <c r="D54" s="125"/>
      <c r="E54" s="126">
        <f t="shared" si="42"/>
        <v>0</v>
      </c>
      <c r="F54" s="125"/>
      <c r="G54" s="126">
        <f t="shared" si="29"/>
        <v>0</v>
      </c>
      <c r="H54" s="125"/>
      <c r="I54" s="126">
        <f t="shared" si="30"/>
        <v>0</v>
      </c>
      <c r="J54" s="125"/>
      <c r="K54" s="126">
        <f t="shared" si="31"/>
        <v>0</v>
      </c>
      <c r="L54" s="125"/>
      <c r="M54" s="126">
        <f t="shared" si="32"/>
        <v>0</v>
      </c>
      <c r="N54" s="125"/>
      <c r="O54" s="126">
        <f t="shared" si="33"/>
        <v>0</v>
      </c>
      <c r="P54" s="125"/>
      <c r="Q54" s="126">
        <f t="shared" si="34"/>
        <v>0</v>
      </c>
      <c r="R54" s="125"/>
      <c r="S54" s="126">
        <f t="shared" si="35"/>
        <v>0</v>
      </c>
      <c r="T54" s="125"/>
      <c r="U54" s="126">
        <f t="shared" si="36"/>
        <v>0</v>
      </c>
      <c r="V54" s="125"/>
      <c r="W54" s="126">
        <f t="shared" si="37"/>
        <v>0</v>
      </c>
      <c r="X54" s="125"/>
      <c r="Y54" s="126">
        <f t="shared" si="38"/>
        <v>0</v>
      </c>
      <c r="Z54" s="125"/>
      <c r="AA54" s="126">
        <f t="shared" si="39"/>
        <v>0</v>
      </c>
      <c r="AB54" s="125"/>
      <c r="AC54" s="127">
        <f t="shared" si="41"/>
        <v>0</v>
      </c>
      <c r="AD54" s="110"/>
      <c r="AE54" s="110"/>
      <c r="AF54" s="110"/>
      <c r="AG54" s="110"/>
      <c r="AH54" s="110"/>
      <c r="AI54" s="110"/>
      <c r="AJ54" s="110"/>
      <c r="AK54" s="110"/>
      <c r="AL54" s="110"/>
      <c r="AM54" s="110"/>
      <c r="AN54" s="110"/>
      <c r="AO54" s="110"/>
      <c r="AP54" s="110"/>
      <c r="AQ54" s="110"/>
      <c r="AR54" s="110"/>
      <c r="AS54" s="110"/>
      <c r="AT54" s="110"/>
      <c r="AU54" s="110"/>
      <c r="AV54" s="110"/>
      <c r="AW54" s="110"/>
      <c r="AX54" s="110"/>
      <c r="AY54" s="110"/>
      <c r="AZ54" s="110"/>
      <c r="BA54" s="110"/>
    </row>
    <row r="55" spans="1:53" s="5" customFormat="1" ht="17.25" hidden="1" customHeight="1" thickBot="1" x14ac:dyDescent="0.25">
      <c r="A55" s="110"/>
      <c r="B55" s="137" t="s">
        <v>47</v>
      </c>
      <c r="C55" s="138"/>
      <c r="D55" s="139"/>
      <c r="E55" s="140">
        <f t="shared" si="42"/>
        <v>0</v>
      </c>
      <c r="F55" s="139"/>
      <c r="G55" s="140">
        <f t="shared" si="29"/>
        <v>0</v>
      </c>
      <c r="H55" s="139"/>
      <c r="I55" s="140">
        <f t="shared" si="30"/>
        <v>0</v>
      </c>
      <c r="J55" s="139"/>
      <c r="K55" s="140">
        <f t="shared" si="31"/>
        <v>0</v>
      </c>
      <c r="L55" s="139"/>
      <c r="M55" s="140">
        <f t="shared" si="32"/>
        <v>0</v>
      </c>
      <c r="N55" s="139"/>
      <c r="O55" s="140">
        <f t="shared" si="33"/>
        <v>0</v>
      </c>
      <c r="P55" s="139"/>
      <c r="Q55" s="140">
        <f t="shared" si="34"/>
        <v>0</v>
      </c>
      <c r="R55" s="139"/>
      <c r="S55" s="140">
        <f t="shared" si="35"/>
        <v>0</v>
      </c>
      <c r="T55" s="139"/>
      <c r="U55" s="140">
        <f t="shared" si="36"/>
        <v>0</v>
      </c>
      <c r="V55" s="139"/>
      <c r="W55" s="140">
        <f t="shared" si="37"/>
        <v>0</v>
      </c>
      <c r="X55" s="139"/>
      <c r="Y55" s="140">
        <f t="shared" si="38"/>
        <v>0</v>
      </c>
      <c r="Z55" s="139"/>
      <c r="AA55" s="140">
        <f t="shared" si="39"/>
        <v>0</v>
      </c>
      <c r="AB55" s="139"/>
      <c r="AC55" s="141">
        <f t="shared" si="41"/>
        <v>0</v>
      </c>
      <c r="AD55" s="110"/>
      <c r="AE55" s="110"/>
      <c r="AF55" s="110"/>
      <c r="AG55" s="110"/>
      <c r="AH55" s="110"/>
      <c r="AI55" s="110"/>
      <c r="AJ55" s="110"/>
      <c r="AK55" s="110"/>
      <c r="AL55" s="110"/>
      <c r="AM55" s="110"/>
      <c r="AN55" s="110"/>
      <c r="AO55" s="110"/>
      <c r="AP55" s="110"/>
      <c r="AQ55" s="110"/>
      <c r="AR55" s="110"/>
      <c r="AS55" s="110"/>
      <c r="AT55" s="110"/>
      <c r="AU55" s="110"/>
      <c r="AV55" s="110"/>
      <c r="AW55" s="110"/>
      <c r="AX55" s="110"/>
      <c r="AY55" s="110"/>
      <c r="AZ55" s="110"/>
      <c r="BA55" s="110"/>
    </row>
    <row r="56" spans="1:53" s="5" customFormat="1" ht="17.25" customHeight="1" thickTop="1" thickBot="1" x14ac:dyDescent="0.25">
      <c r="A56" s="110"/>
      <c r="B56" s="144" t="s">
        <v>48</v>
      </c>
      <c r="C56" s="145"/>
      <c r="D56" s="142">
        <f>SUM(D32:D55)</f>
        <v>0</v>
      </c>
      <c r="E56" s="143">
        <f t="shared" si="42"/>
        <v>0</v>
      </c>
      <c r="F56" s="142">
        <f>SUM(F32:F55)</f>
        <v>0</v>
      </c>
      <c r="G56" s="143">
        <f t="shared" si="29"/>
        <v>0</v>
      </c>
      <c r="H56" s="142">
        <f>SUM(H32:H55)</f>
        <v>0</v>
      </c>
      <c r="I56" s="143">
        <f t="shared" si="30"/>
        <v>0</v>
      </c>
      <c r="J56" s="142">
        <f>SUM(J32:J55)</f>
        <v>0</v>
      </c>
      <c r="K56" s="143">
        <f t="shared" si="31"/>
        <v>0</v>
      </c>
      <c r="L56" s="142">
        <f>SUM(L32:L55)</f>
        <v>0</v>
      </c>
      <c r="M56" s="143">
        <f t="shared" si="32"/>
        <v>0</v>
      </c>
      <c r="N56" s="142">
        <f>SUM(N32:N55)</f>
        <v>0</v>
      </c>
      <c r="O56" s="143">
        <f t="shared" si="33"/>
        <v>0</v>
      </c>
      <c r="P56" s="142">
        <f>SUM(P32:P55)</f>
        <v>0</v>
      </c>
      <c r="Q56" s="143">
        <f t="shared" si="34"/>
        <v>0</v>
      </c>
      <c r="R56" s="142">
        <f>SUM(R32:R55)</f>
        <v>0</v>
      </c>
      <c r="S56" s="143">
        <f t="shared" si="35"/>
        <v>0</v>
      </c>
      <c r="T56" s="142">
        <f>SUM(T32:T55)</f>
        <v>0</v>
      </c>
      <c r="U56" s="143">
        <f t="shared" si="36"/>
        <v>0</v>
      </c>
      <c r="V56" s="142">
        <f>SUM(V32:V55)</f>
        <v>0</v>
      </c>
      <c r="W56" s="143">
        <f t="shared" si="37"/>
        <v>0</v>
      </c>
      <c r="X56" s="142">
        <f>SUM(X32:X55)</f>
        <v>0</v>
      </c>
      <c r="Y56" s="143">
        <f t="shared" si="38"/>
        <v>0</v>
      </c>
      <c r="Z56" s="142">
        <f>SUM(Z32:Z55)</f>
        <v>0</v>
      </c>
      <c r="AA56" s="143">
        <f t="shared" si="39"/>
        <v>0</v>
      </c>
      <c r="AB56" s="188">
        <f>SUM(AB32:AB55)</f>
        <v>0</v>
      </c>
      <c r="AC56" s="189">
        <f t="shared" si="41"/>
        <v>0</v>
      </c>
      <c r="AD56" s="110"/>
      <c r="AE56" s="110"/>
      <c r="AF56" s="110"/>
      <c r="AG56" s="110"/>
      <c r="AH56" s="110"/>
      <c r="AI56" s="110"/>
      <c r="AJ56" s="110"/>
      <c r="AK56" s="110"/>
      <c r="AL56" s="110"/>
      <c r="AM56" s="110"/>
      <c r="AN56" s="110"/>
      <c r="AO56" s="110"/>
      <c r="AP56" s="110"/>
      <c r="AQ56" s="110"/>
      <c r="AR56" s="110"/>
      <c r="AS56" s="110"/>
      <c r="AT56" s="110"/>
      <c r="AU56" s="110"/>
      <c r="AV56" s="110"/>
      <c r="AW56" s="110"/>
      <c r="AX56" s="110"/>
      <c r="AY56" s="110"/>
      <c r="AZ56" s="110"/>
      <c r="BA56" s="110"/>
    </row>
    <row r="57" spans="1:53" s="111" customFormat="1" thickBot="1" x14ac:dyDescent="0.25">
      <c r="B57" s="118"/>
      <c r="C57" s="119"/>
      <c r="D57" s="119"/>
      <c r="E57" s="120"/>
      <c r="F57" s="119"/>
      <c r="G57" s="120"/>
      <c r="H57" s="119"/>
      <c r="I57" s="120"/>
      <c r="J57" s="119"/>
      <c r="K57" s="120"/>
      <c r="L57" s="119"/>
      <c r="M57" s="120"/>
      <c r="N57" s="119"/>
      <c r="O57" s="120"/>
      <c r="P57" s="119"/>
      <c r="Q57" s="120"/>
      <c r="R57" s="119"/>
      <c r="S57" s="120"/>
      <c r="T57" s="119"/>
      <c r="U57" s="120"/>
      <c r="V57" s="119"/>
      <c r="W57" s="120"/>
      <c r="X57" s="119"/>
      <c r="Y57" s="120"/>
      <c r="Z57" s="119"/>
      <c r="AA57" s="120"/>
      <c r="AB57" s="119"/>
      <c r="AC57" s="121"/>
    </row>
    <row r="58" spans="1:53" s="5" customFormat="1" ht="16.5" customHeight="1" thickTop="1" thickBot="1" x14ac:dyDescent="0.25">
      <c r="A58" s="110"/>
      <c r="B58" s="144" t="s">
        <v>49</v>
      </c>
      <c r="C58" s="145"/>
      <c r="D58" s="206">
        <f>D29-D56</f>
        <v>12100</v>
      </c>
      <c r="E58" s="207">
        <f>IF(D14=0,"-",(D58*100)/D14)</f>
        <v>100</v>
      </c>
      <c r="F58" s="206">
        <f>F29-F56</f>
        <v>12100</v>
      </c>
      <c r="G58" s="207">
        <f>IF(F14=0,"-",(F58*100)/F14)</f>
        <v>100</v>
      </c>
      <c r="H58" s="206">
        <f>H29-H56</f>
        <v>14520</v>
      </c>
      <c r="I58" s="207">
        <f>IF(H14=0,"-",(H58*100)/H14)</f>
        <v>100</v>
      </c>
      <c r="J58" s="206">
        <f>J29-J56</f>
        <v>12100</v>
      </c>
      <c r="K58" s="207">
        <f>IF(J14=0,"-",(J58*100)/J14)</f>
        <v>100</v>
      </c>
      <c r="L58" s="206">
        <f>L29-L56</f>
        <v>14520</v>
      </c>
      <c r="M58" s="207">
        <f>IF(L14=0,"-",(L58*100)/L14)</f>
        <v>100</v>
      </c>
      <c r="N58" s="206">
        <f>N29-N56</f>
        <v>14520</v>
      </c>
      <c r="O58" s="207">
        <f>IF(N14=0,"-",(N58*100)/N14)</f>
        <v>100</v>
      </c>
      <c r="P58" s="206">
        <f>P29-P56</f>
        <v>14520</v>
      </c>
      <c r="Q58" s="207">
        <f>IF(P14=0,"-",(P58*100)/P14)</f>
        <v>100</v>
      </c>
      <c r="R58" s="206">
        <f>R29-R56</f>
        <v>14520</v>
      </c>
      <c r="S58" s="207">
        <f>IF(R14=0,"-",(R58*100)/R14)</f>
        <v>100</v>
      </c>
      <c r="T58" s="206">
        <f>T29-T56</f>
        <v>12100</v>
      </c>
      <c r="U58" s="207">
        <f>IF(T14=0,"-",(T58*100)/T14)</f>
        <v>100</v>
      </c>
      <c r="V58" s="206">
        <f>V29-V56</f>
        <v>12100</v>
      </c>
      <c r="W58" s="207">
        <f>IF(V14=0,"-",(V58*100)/V14)</f>
        <v>100</v>
      </c>
      <c r="X58" s="206">
        <f>X29-X56</f>
        <v>14520</v>
      </c>
      <c r="Y58" s="207">
        <f>IF(X14=0,"-",(X58*100)/X14)</f>
        <v>100</v>
      </c>
      <c r="Z58" s="206">
        <f>Z29-Z56</f>
        <v>14520</v>
      </c>
      <c r="AA58" s="207">
        <f>IF(Z14=0,"-",(Z58*100)/Z14)</f>
        <v>100</v>
      </c>
      <c r="AB58" s="208">
        <f>AB29-AB56</f>
        <v>162140</v>
      </c>
      <c r="AC58" s="189">
        <f>IF(AB14=0,"-",(AB58*100)/AB14)</f>
        <v>100</v>
      </c>
      <c r="AD58" s="110"/>
      <c r="AE58" s="110"/>
      <c r="AF58" s="110"/>
      <c r="AG58" s="110"/>
      <c r="AH58" s="110"/>
      <c r="AI58" s="110"/>
      <c r="AJ58" s="110"/>
      <c r="AK58" s="110"/>
      <c r="AL58" s="110"/>
      <c r="AM58" s="110"/>
      <c r="AN58" s="110"/>
      <c r="AO58" s="110"/>
      <c r="AP58" s="110"/>
      <c r="AQ58" s="110"/>
      <c r="AR58" s="110"/>
      <c r="AS58" s="110"/>
      <c r="AT58" s="110"/>
      <c r="AU58" s="110"/>
      <c r="AV58" s="110"/>
      <c r="AW58" s="110"/>
      <c r="AX58" s="110"/>
      <c r="AY58" s="110"/>
      <c r="AZ58" s="110"/>
      <c r="BA58" s="110"/>
    </row>
    <row r="59" spans="1:53" s="113" customFormat="1" ht="11.25" x14ac:dyDescent="0.2">
      <c r="B59" s="114"/>
      <c r="E59" s="115"/>
      <c r="G59" s="115"/>
      <c r="I59" s="115"/>
      <c r="K59" s="115"/>
      <c r="M59" s="115"/>
      <c r="O59" s="115"/>
      <c r="Q59" s="115"/>
      <c r="S59" s="115"/>
      <c r="U59" s="115"/>
      <c r="W59" s="115"/>
      <c r="Y59" s="115"/>
      <c r="AA59" s="115"/>
      <c r="AC59" s="115"/>
    </row>
    <row r="60" spans="1:53" s="107" customFormat="1" x14ac:dyDescent="0.2">
      <c r="B60" s="116"/>
      <c r="E60" s="117"/>
      <c r="G60" s="117"/>
      <c r="I60" s="117"/>
      <c r="K60" s="117"/>
      <c r="M60" s="117"/>
      <c r="O60" s="117"/>
      <c r="Q60" s="117"/>
      <c r="S60" s="117"/>
      <c r="U60" s="117"/>
      <c r="W60" s="117"/>
      <c r="Y60" s="117"/>
      <c r="AA60" s="117"/>
      <c r="AC60" s="117"/>
    </row>
    <row r="61" spans="1:53" s="107" customFormat="1" x14ac:dyDescent="0.2">
      <c r="B61" s="116"/>
      <c r="E61" s="117"/>
      <c r="G61" s="117"/>
      <c r="I61" s="117"/>
      <c r="K61" s="117"/>
      <c r="M61" s="117"/>
      <c r="O61" s="117"/>
      <c r="Q61" s="117"/>
      <c r="S61" s="117"/>
      <c r="U61" s="117"/>
      <c r="W61" s="117"/>
      <c r="Y61" s="117"/>
      <c r="AA61" s="117"/>
      <c r="AC61" s="117"/>
    </row>
    <row r="62" spans="1:53" s="107" customFormat="1" x14ac:dyDescent="0.2">
      <c r="B62" s="116"/>
      <c r="E62" s="117"/>
      <c r="G62" s="117"/>
      <c r="I62" s="117"/>
      <c r="K62" s="117"/>
      <c r="M62" s="117"/>
      <c r="O62" s="117"/>
      <c r="Q62" s="117"/>
      <c r="S62" s="117"/>
      <c r="U62" s="117"/>
      <c r="W62" s="117"/>
      <c r="Y62" s="117"/>
      <c r="AA62" s="117"/>
      <c r="AC62" s="117"/>
    </row>
    <row r="63" spans="1:53" s="107" customFormat="1" x14ac:dyDescent="0.2">
      <c r="B63" s="116"/>
      <c r="E63" s="117"/>
      <c r="G63" s="117"/>
      <c r="I63" s="117"/>
      <c r="K63" s="117"/>
      <c r="M63" s="117"/>
      <c r="O63" s="117"/>
      <c r="Q63" s="117"/>
      <c r="S63" s="117"/>
      <c r="U63" s="117"/>
      <c r="W63" s="117"/>
      <c r="Y63" s="117"/>
      <c r="AA63" s="117"/>
      <c r="AC63" s="117"/>
    </row>
    <row r="64" spans="1:53" s="107" customFormat="1" x14ac:dyDescent="0.2">
      <c r="B64" s="116"/>
      <c r="E64" s="117"/>
      <c r="G64" s="117"/>
      <c r="I64" s="117"/>
      <c r="K64" s="117"/>
      <c r="M64" s="117"/>
      <c r="O64" s="117"/>
      <c r="Q64" s="117"/>
      <c r="S64" s="117"/>
      <c r="U64" s="117"/>
      <c r="W64" s="117"/>
      <c r="Y64" s="117"/>
      <c r="AA64" s="117"/>
      <c r="AC64" s="117"/>
    </row>
    <row r="65" spans="2:29" s="107" customFormat="1" x14ac:dyDescent="0.2">
      <c r="B65" s="116"/>
      <c r="E65" s="117"/>
      <c r="G65" s="117"/>
      <c r="I65" s="117"/>
      <c r="K65" s="117"/>
      <c r="M65" s="117"/>
      <c r="O65" s="117"/>
      <c r="Q65" s="117"/>
      <c r="S65" s="117"/>
      <c r="U65" s="117"/>
      <c r="W65" s="117"/>
      <c r="Y65" s="117"/>
      <c r="AA65" s="117"/>
      <c r="AC65" s="117"/>
    </row>
    <row r="66" spans="2:29" s="107" customFormat="1" x14ac:dyDescent="0.2">
      <c r="B66" s="116"/>
      <c r="E66" s="117"/>
      <c r="G66" s="117"/>
      <c r="I66" s="117"/>
      <c r="K66" s="117"/>
      <c r="M66" s="117"/>
      <c r="O66" s="117"/>
      <c r="Q66" s="117"/>
      <c r="S66" s="117"/>
      <c r="U66" s="117"/>
      <c r="W66" s="117"/>
      <c r="Y66" s="117"/>
      <c r="AA66" s="117"/>
      <c r="AC66" s="117"/>
    </row>
    <row r="67" spans="2:29" s="107" customFormat="1" x14ac:dyDescent="0.2">
      <c r="B67" s="116"/>
      <c r="E67" s="117"/>
      <c r="G67" s="117"/>
      <c r="I67" s="117"/>
      <c r="K67" s="117"/>
      <c r="M67" s="117"/>
      <c r="O67" s="117"/>
      <c r="Q67" s="117"/>
      <c r="S67" s="117"/>
      <c r="U67" s="117"/>
      <c r="W67" s="117"/>
      <c r="Y67" s="117"/>
      <c r="AA67" s="117"/>
      <c r="AC67" s="117"/>
    </row>
    <row r="68" spans="2:29" s="107" customFormat="1" x14ac:dyDescent="0.2">
      <c r="B68" s="116"/>
      <c r="E68" s="117"/>
      <c r="G68" s="117"/>
      <c r="I68" s="117"/>
      <c r="K68" s="117"/>
      <c r="M68" s="117"/>
      <c r="O68" s="117"/>
      <c r="Q68" s="117"/>
      <c r="S68" s="117"/>
      <c r="U68" s="117"/>
      <c r="W68" s="117"/>
      <c r="Y68" s="117"/>
      <c r="AA68" s="117"/>
      <c r="AC68" s="117"/>
    </row>
    <row r="69" spans="2:29" s="107" customFormat="1" x14ac:dyDescent="0.2">
      <c r="B69" s="116"/>
      <c r="E69" s="117"/>
      <c r="G69" s="117"/>
      <c r="I69" s="117"/>
      <c r="K69" s="117"/>
      <c r="M69" s="117"/>
      <c r="O69" s="117"/>
      <c r="Q69" s="117"/>
      <c r="S69" s="117"/>
      <c r="U69" s="117"/>
      <c r="W69" s="117"/>
      <c r="Y69" s="117"/>
      <c r="AA69" s="117"/>
      <c r="AC69" s="117"/>
    </row>
    <row r="70" spans="2:29" s="107" customFormat="1" x14ac:dyDescent="0.2">
      <c r="B70" s="116"/>
      <c r="E70" s="117"/>
      <c r="G70" s="117"/>
      <c r="I70" s="117"/>
      <c r="K70" s="117"/>
      <c r="M70" s="117"/>
      <c r="O70" s="117"/>
      <c r="Q70" s="117"/>
      <c r="S70" s="117"/>
      <c r="U70" s="117"/>
      <c r="W70" s="117"/>
      <c r="Y70" s="117"/>
      <c r="AA70" s="117"/>
      <c r="AC70" s="117"/>
    </row>
    <row r="71" spans="2:29" s="107" customFormat="1" x14ac:dyDescent="0.2">
      <c r="B71" s="116"/>
      <c r="E71" s="117"/>
      <c r="G71" s="117"/>
      <c r="I71" s="117"/>
      <c r="K71" s="117"/>
      <c r="M71" s="117"/>
      <c r="O71" s="117"/>
      <c r="Q71" s="117"/>
      <c r="S71" s="117"/>
      <c r="U71" s="117"/>
      <c r="W71" s="117"/>
      <c r="Y71" s="117"/>
      <c r="AA71" s="117"/>
      <c r="AC71" s="117"/>
    </row>
    <row r="72" spans="2:29" s="107" customFormat="1" x14ac:dyDescent="0.2">
      <c r="B72" s="116"/>
      <c r="E72" s="117"/>
      <c r="G72" s="117"/>
      <c r="I72" s="117"/>
      <c r="K72" s="117"/>
      <c r="M72" s="117"/>
      <c r="O72" s="117"/>
      <c r="Q72" s="117"/>
      <c r="S72" s="117"/>
      <c r="U72" s="117"/>
      <c r="W72" s="117"/>
      <c r="Y72" s="117"/>
      <c r="AA72" s="117"/>
      <c r="AC72" s="117"/>
    </row>
    <row r="73" spans="2:29" s="107" customFormat="1" x14ac:dyDescent="0.2">
      <c r="B73" s="116"/>
      <c r="E73" s="117"/>
      <c r="G73" s="117"/>
      <c r="I73" s="117"/>
      <c r="K73" s="117"/>
      <c r="M73" s="117"/>
      <c r="O73" s="117"/>
      <c r="Q73" s="117"/>
      <c r="S73" s="117"/>
      <c r="U73" s="117"/>
      <c r="W73" s="117"/>
      <c r="Y73" s="117"/>
      <c r="AA73" s="117"/>
      <c r="AC73" s="117"/>
    </row>
    <row r="74" spans="2:29" s="107" customFormat="1" x14ac:dyDescent="0.2">
      <c r="B74" s="116"/>
      <c r="E74" s="117"/>
      <c r="G74" s="117"/>
      <c r="I74" s="117"/>
      <c r="K74" s="117"/>
      <c r="M74" s="117"/>
      <c r="O74" s="117"/>
      <c r="Q74" s="117"/>
      <c r="S74" s="117"/>
      <c r="U74" s="117"/>
      <c r="W74" s="117"/>
      <c r="Y74" s="117"/>
      <c r="AA74" s="117"/>
      <c r="AC74" s="117"/>
    </row>
    <row r="75" spans="2:29" s="107" customFormat="1" x14ac:dyDescent="0.2">
      <c r="B75" s="116"/>
      <c r="E75" s="117"/>
      <c r="G75" s="117"/>
      <c r="I75" s="117"/>
      <c r="K75" s="117"/>
      <c r="M75" s="117"/>
      <c r="O75" s="117"/>
      <c r="Q75" s="117"/>
      <c r="S75" s="117"/>
      <c r="U75" s="117"/>
      <c r="W75" s="117"/>
      <c r="Y75" s="117"/>
      <c r="AA75" s="117"/>
      <c r="AC75" s="117"/>
    </row>
    <row r="76" spans="2:29" s="107" customFormat="1" x14ac:dyDescent="0.2">
      <c r="B76" s="116"/>
      <c r="E76" s="117"/>
      <c r="G76" s="117"/>
      <c r="I76" s="117"/>
      <c r="K76" s="117"/>
      <c r="M76" s="117"/>
      <c r="O76" s="117"/>
      <c r="Q76" s="117"/>
      <c r="S76" s="117"/>
      <c r="U76" s="117"/>
      <c r="W76" s="117"/>
      <c r="Y76" s="117"/>
      <c r="AA76" s="117"/>
      <c r="AC76" s="117"/>
    </row>
    <row r="77" spans="2:29" s="107" customFormat="1" x14ac:dyDescent="0.2">
      <c r="B77" s="116"/>
      <c r="E77" s="117"/>
      <c r="G77" s="117"/>
      <c r="I77" s="117"/>
      <c r="K77" s="117"/>
      <c r="M77" s="117"/>
      <c r="O77" s="117"/>
      <c r="Q77" s="117"/>
      <c r="S77" s="117"/>
      <c r="U77" s="117"/>
      <c r="W77" s="117"/>
      <c r="Y77" s="117"/>
      <c r="AA77" s="117"/>
      <c r="AC77" s="117"/>
    </row>
    <row r="78" spans="2:29" s="107" customFormat="1" x14ac:dyDescent="0.2">
      <c r="B78" s="116"/>
      <c r="E78" s="117"/>
      <c r="G78" s="117"/>
      <c r="I78" s="117"/>
      <c r="K78" s="117"/>
      <c r="M78" s="117"/>
      <c r="O78" s="117"/>
      <c r="Q78" s="117"/>
      <c r="S78" s="117"/>
      <c r="U78" s="117"/>
      <c r="W78" s="117"/>
      <c r="Y78" s="117"/>
      <c r="AA78" s="117"/>
      <c r="AC78" s="117"/>
    </row>
    <row r="79" spans="2:29" s="107" customFormat="1" x14ac:dyDescent="0.2">
      <c r="B79" s="116"/>
      <c r="E79" s="117"/>
      <c r="G79" s="117"/>
      <c r="I79" s="117"/>
      <c r="K79" s="117"/>
      <c r="M79" s="117"/>
      <c r="O79" s="117"/>
      <c r="Q79" s="117"/>
      <c r="S79" s="117"/>
      <c r="U79" s="117"/>
      <c r="W79" s="117"/>
      <c r="Y79" s="117"/>
      <c r="AA79" s="117"/>
      <c r="AC79" s="117"/>
    </row>
    <row r="80" spans="2:29" s="107" customFormat="1" x14ac:dyDescent="0.2">
      <c r="B80" s="116"/>
      <c r="E80" s="117"/>
      <c r="G80" s="117"/>
      <c r="I80" s="117"/>
      <c r="K80" s="117"/>
      <c r="M80" s="117"/>
      <c r="O80" s="117"/>
      <c r="Q80" s="117"/>
      <c r="S80" s="117"/>
      <c r="U80" s="117"/>
      <c r="W80" s="117"/>
      <c r="Y80" s="117"/>
      <c r="AA80" s="117"/>
      <c r="AC80" s="117"/>
    </row>
    <row r="81" spans="2:29" s="107" customFormat="1" x14ac:dyDescent="0.2">
      <c r="B81" s="116"/>
      <c r="E81" s="117"/>
      <c r="G81" s="117"/>
      <c r="I81" s="117"/>
      <c r="K81" s="117"/>
      <c r="M81" s="117"/>
      <c r="O81" s="117"/>
      <c r="Q81" s="117"/>
      <c r="S81" s="117"/>
      <c r="U81" s="117"/>
      <c r="W81" s="117"/>
      <c r="Y81" s="117"/>
      <c r="AA81" s="117"/>
      <c r="AC81" s="117"/>
    </row>
    <row r="82" spans="2:29" s="107" customFormat="1" x14ac:dyDescent="0.2">
      <c r="B82" s="116"/>
      <c r="E82" s="117"/>
      <c r="G82" s="117"/>
      <c r="I82" s="117"/>
      <c r="K82" s="117"/>
      <c r="M82" s="117"/>
      <c r="O82" s="117"/>
      <c r="Q82" s="117"/>
      <c r="S82" s="117"/>
      <c r="U82" s="117"/>
      <c r="W82" s="117"/>
      <c r="Y82" s="117"/>
      <c r="AA82" s="117"/>
      <c r="AC82" s="117"/>
    </row>
    <row r="83" spans="2:29" s="107" customFormat="1" x14ac:dyDescent="0.2">
      <c r="B83" s="116"/>
      <c r="E83" s="117"/>
      <c r="G83" s="117"/>
      <c r="I83" s="117"/>
      <c r="K83" s="117"/>
      <c r="M83" s="117"/>
      <c r="O83" s="117"/>
      <c r="Q83" s="117"/>
      <c r="S83" s="117"/>
      <c r="U83" s="117"/>
      <c r="W83" s="117"/>
      <c r="Y83" s="117"/>
      <c r="AA83" s="117"/>
      <c r="AC83" s="117"/>
    </row>
    <row r="84" spans="2:29" s="107" customFormat="1" x14ac:dyDescent="0.2">
      <c r="B84" s="116"/>
      <c r="E84" s="117"/>
      <c r="G84" s="117"/>
      <c r="I84" s="117"/>
      <c r="K84" s="117"/>
      <c r="M84" s="117"/>
      <c r="O84" s="117"/>
      <c r="Q84" s="117"/>
      <c r="S84" s="117"/>
      <c r="U84" s="117"/>
      <c r="W84" s="117"/>
      <c r="Y84" s="117"/>
      <c r="AA84" s="117"/>
      <c r="AC84" s="117"/>
    </row>
    <row r="85" spans="2:29" s="107" customFormat="1" x14ac:dyDescent="0.2">
      <c r="B85" s="116"/>
      <c r="E85" s="117"/>
      <c r="G85" s="117"/>
      <c r="I85" s="117"/>
      <c r="K85" s="117"/>
      <c r="M85" s="117"/>
      <c r="O85" s="117"/>
      <c r="Q85" s="117"/>
      <c r="S85" s="117"/>
      <c r="U85" s="117"/>
      <c r="W85" s="117"/>
      <c r="Y85" s="117"/>
      <c r="AA85" s="117"/>
      <c r="AC85" s="117"/>
    </row>
    <row r="86" spans="2:29" s="107" customFormat="1" x14ac:dyDescent="0.2">
      <c r="B86" s="116"/>
      <c r="E86" s="117"/>
      <c r="G86" s="117"/>
      <c r="I86" s="117"/>
      <c r="K86" s="117"/>
      <c r="M86" s="117"/>
      <c r="O86" s="117"/>
      <c r="Q86" s="117"/>
      <c r="S86" s="117"/>
      <c r="U86" s="117"/>
      <c r="W86" s="117"/>
      <c r="Y86" s="117"/>
      <c r="AA86" s="117"/>
      <c r="AC86" s="117"/>
    </row>
    <row r="87" spans="2:29" s="107" customFormat="1" x14ac:dyDescent="0.2">
      <c r="B87" s="116"/>
      <c r="E87" s="117"/>
      <c r="G87" s="117"/>
      <c r="I87" s="117"/>
      <c r="K87" s="117"/>
      <c r="M87" s="117"/>
      <c r="O87" s="117"/>
      <c r="Q87" s="117"/>
      <c r="S87" s="117"/>
      <c r="U87" s="117"/>
      <c r="W87" s="117"/>
      <c r="Y87" s="117"/>
      <c r="AA87" s="117"/>
      <c r="AC87" s="117"/>
    </row>
    <row r="88" spans="2:29" s="107" customFormat="1" x14ac:dyDescent="0.2">
      <c r="B88" s="116"/>
      <c r="E88" s="117"/>
      <c r="G88" s="117"/>
      <c r="I88" s="117"/>
      <c r="K88" s="117"/>
      <c r="M88" s="117"/>
      <c r="O88" s="117"/>
      <c r="Q88" s="117"/>
      <c r="S88" s="117"/>
      <c r="U88" s="117"/>
      <c r="W88" s="117"/>
      <c r="Y88" s="117"/>
      <c r="AA88" s="117"/>
      <c r="AC88" s="117"/>
    </row>
    <row r="89" spans="2:29" s="107" customFormat="1" x14ac:dyDescent="0.2">
      <c r="B89" s="116"/>
      <c r="E89" s="117"/>
      <c r="G89" s="117"/>
      <c r="I89" s="117"/>
      <c r="K89" s="117"/>
      <c r="M89" s="117"/>
      <c r="O89" s="117"/>
      <c r="Q89" s="117"/>
      <c r="S89" s="117"/>
      <c r="U89" s="117"/>
      <c r="W89" s="117"/>
      <c r="Y89" s="117"/>
      <c r="AA89" s="117"/>
      <c r="AC89" s="117"/>
    </row>
    <row r="90" spans="2:29" s="107" customFormat="1" x14ac:dyDescent="0.2">
      <c r="B90" s="116"/>
      <c r="E90" s="117"/>
      <c r="G90" s="117"/>
      <c r="I90" s="117"/>
      <c r="K90" s="117"/>
      <c r="M90" s="117"/>
      <c r="O90" s="117"/>
      <c r="Q90" s="117"/>
      <c r="S90" s="117"/>
      <c r="U90" s="117"/>
      <c r="W90" s="117"/>
      <c r="Y90" s="117"/>
      <c r="AA90" s="117"/>
      <c r="AC90" s="117"/>
    </row>
    <row r="91" spans="2:29" s="107" customFormat="1" x14ac:dyDescent="0.2">
      <c r="B91" s="116"/>
      <c r="E91" s="117"/>
      <c r="G91" s="117"/>
      <c r="I91" s="117"/>
      <c r="K91" s="117"/>
      <c r="M91" s="117"/>
      <c r="O91" s="117"/>
      <c r="Q91" s="117"/>
      <c r="S91" s="117"/>
      <c r="U91" s="117"/>
      <c r="W91" s="117"/>
      <c r="Y91" s="117"/>
      <c r="AA91" s="117"/>
      <c r="AC91" s="117"/>
    </row>
    <row r="92" spans="2:29" s="107" customFormat="1" x14ac:dyDescent="0.2">
      <c r="B92" s="116"/>
      <c r="E92" s="117"/>
      <c r="G92" s="117"/>
      <c r="I92" s="117"/>
      <c r="K92" s="117"/>
      <c r="M92" s="117"/>
      <c r="O92" s="117"/>
      <c r="Q92" s="117"/>
      <c r="S92" s="117"/>
      <c r="U92" s="117"/>
      <c r="W92" s="117"/>
      <c r="Y92" s="117"/>
      <c r="AA92" s="117"/>
      <c r="AC92" s="117"/>
    </row>
    <row r="93" spans="2:29" s="107" customFormat="1" x14ac:dyDescent="0.2">
      <c r="B93" s="116"/>
      <c r="E93" s="117"/>
      <c r="G93" s="117"/>
      <c r="I93" s="117"/>
      <c r="K93" s="117"/>
      <c r="M93" s="117"/>
      <c r="O93" s="117"/>
      <c r="Q93" s="117"/>
      <c r="S93" s="117"/>
      <c r="U93" s="117"/>
      <c r="W93" s="117"/>
      <c r="Y93" s="117"/>
      <c r="AA93" s="117"/>
      <c r="AC93" s="117"/>
    </row>
    <row r="94" spans="2:29" s="107" customFormat="1" x14ac:dyDescent="0.2">
      <c r="B94" s="116"/>
      <c r="E94" s="117"/>
      <c r="G94" s="117"/>
      <c r="I94" s="117"/>
      <c r="K94" s="117"/>
      <c r="M94" s="117"/>
      <c r="O94" s="117"/>
      <c r="Q94" s="117"/>
      <c r="S94" s="117"/>
      <c r="U94" s="117"/>
      <c r="W94" s="117"/>
      <c r="Y94" s="117"/>
      <c r="AA94" s="117"/>
      <c r="AC94" s="117"/>
    </row>
    <row r="95" spans="2:29" s="107" customFormat="1" x14ac:dyDescent="0.2">
      <c r="B95" s="116"/>
      <c r="E95" s="117"/>
      <c r="G95" s="117"/>
      <c r="I95" s="117"/>
      <c r="K95" s="117"/>
      <c r="M95" s="117"/>
      <c r="O95" s="117"/>
      <c r="Q95" s="117"/>
      <c r="S95" s="117"/>
      <c r="U95" s="117"/>
      <c r="W95" s="117"/>
      <c r="Y95" s="117"/>
      <c r="AA95" s="117"/>
      <c r="AC95" s="117"/>
    </row>
    <row r="96" spans="2:29" s="107" customFormat="1" x14ac:dyDescent="0.2">
      <c r="B96" s="116"/>
      <c r="E96" s="117"/>
      <c r="G96" s="117"/>
      <c r="I96" s="117"/>
      <c r="K96" s="117"/>
      <c r="M96" s="117"/>
      <c r="O96" s="117"/>
      <c r="Q96" s="117"/>
      <c r="S96" s="117"/>
      <c r="U96" s="117"/>
      <c r="W96" s="117"/>
      <c r="Y96" s="117"/>
      <c r="AA96" s="117"/>
      <c r="AC96" s="117"/>
    </row>
    <row r="97" spans="2:29" s="107" customFormat="1" x14ac:dyDescent="0.2">
      <c r="B97" s="116"/>
      <c r="E97" s="117"/>
      <c r="G97" s="117"/>
      <c r="I97" s="117"/>
      <c r="K97" s="117"/>
      <c r="M97" s="117"/>
      <c r="O97" s="117"/>
      <c r="Q97" s="117"/>
      <c r="S97" s="117"/>
      <c r="U97" s="117"/>
      <c r="W97" s="117"/>
      <c r="Y97" s="117"/>
      <c r="AA97" s="117"/>
      <c r="AC97" s="117"/>
    </row>
    <row r="98" spans="2:29" s="107" customFormat="1" x14ac:dyDescent="0.2">
      <c r="B98" s="116"/>
      <c r="E98" s="117"/>
      <c r="G98" s="117"/>
      <c r="I98" s="117"/>
      <c r="K98" s="117"/>
      <c r="M98" s="117"/>
      <c r="O98" s="117"/>
      <c r="Q98" s="117"/>
      <c r="S98" s="117"/>
      <c r="U98" s="117"/>
      <c r="W98" s="117"/>
      <c r="Y98" s="117"/>
      <c r="AA98" s="117"/>
      <c r="AC98" s="117"/>
    </row>
    <row r="99" spans="2:29" s="107" customFormat="1" x14ac:dyDescent="0.2">
      <c r="B99" s="116"/>
      <c r="E99" s="117"/>
      <c r="G99" s="117"/>
      <c r="I99" s="117"/>
      <c r="K99" s="117"/>
      <c r="M99" s="117"/>
      <c r="O99" s="117"/>
      <c r="Q99" s="117"/>
      <c r="S99" s="117"/>
      <c r="U99" s="117"/>
      <c r="W99" s="117"/>
      <c r="Y99" s="117"/>
      <c r="AA99" s="117"/>
      <c r="AC99" s="117"/>
    </row>
    <row r="100" spans="2:29" s="107" customFormat="1" x14ac:dyDescent="0.2">
      <c r="B100" s="116"/>
      <c r="E100" s="117"/>
      <c r="G100" s="117"/>
      <c r="I100" s="117"/>
      <c r="K100" s="117"/>
      <c r="M100" s="117"/>
      <c r="O100" s="117"/>
      <c r="Q100" s="117"/>
      <c r="S100" s="117"/>
      <c r="U100" s="117"/>
      <c r="W100" s="117"/>
      <c r="Y100" s="117"/>
      <c r="AA100" s="117"/>
      <c r="AC100" s="117"/>
    </row>
    <row r="101" spans="2:29" s="107" customFormat="1" x14ac:dyDescent="0.2">
      <c r="B101" s="116"/>
      <c r="E101" s="117"/>
      <c r="G101" s="117"/>
      <c r="I101" s="117"/>
      <c r="K101" s="117"/>
      <c r="M101" s="117"/>
      <c r="O101" s="117"/>
      <c r="Q101" s="117"/>
      <c r="S101" s="117"/>
      <c r="U101" s="117"/>
      <c r="W101" s="117"/>
      <c r="Y101" s="117"/>
      <c r="AA101" s="117"/>
      <c r="AC101" s="117"/>
    </row>
    <row r="102" spans="2:29" s="107" customFormat="1" x14ac:dyDescent="0.2">
      <c r="B102" s="116"/>
      <c r="E102" s="117"/>
      <c r="G102" s="117"/>
      <c r="I102" s="117"/>
      <c r="K102" s="117"/>
      <c r="M102" s="117"/>
      <c r="O102" s="117"/>
      <c r="Q102" s="117"/>
      <c r="S102" s="117"/>
      <c r="U102" s="117"/>
      <c r="W102" s="117"/>
      <c r="Y102" s="117"/>
      <c r="AA102" s="117"/>
      <c r="AC102" s="117"/>
    </row>
    <row r="103" spans="2:29" s="107" customFormat="1" x14ac:dyDescent="0.2">
      <c r="B103" s="116"/>
      <c r="E103" s="117"/>
      <c r="G103" s="117"/>
      <c r="I103" s="117"/>
      <c r="K103" s="117"/>
      <c r="M103" s="117"/>
      <c r="O103" s="117"/>
      <c r="Q103" s="117"/>
      <c r="S103" s="117"/>
      <c r="U103" s="117"/>
      <c r="W103" s="117"/>
      <c r="Y103" s="117"/>
      <c r="AA103" s="117"/>
      <c r="AC103" s="117"/>
    </row>
    <row r="104" spans="2:29" s="107" customFormat="1" x14ac:dyDescent="0.2">
      <c r="B104" s="116"/>
      <c r="E104" s="117"/>
      <c r="G104" s="117"/>
      <c r="I104" s="117"/>
      <c r="K104" s="117"/>
      <c r="M104" s="117"/>
      <c r="O104" s="117"/>
      <c r="Q104" s="117"/>
      <c r="S104" s="117"/>
      <c r="U104" s="117"/>
      <c r="W104" s="117"/>
      <c r="Y104" s="117"/>
      <c r="AA104" s="117"/>
      <c r="AC104" s="117"/>
    </row>
    <row r="105" spans="2:29" s="107" customFormat="1" x14ac:dyDescent="0.2">
      <c r="B105" s="116"/>
      <c r="E105" s="117"/>
      <c r="G105" s="117"/>
      <c r="I105" s="117"/>
      <c r="K105" s="117"/>
      <c r="M105" s="117"/>
      <c r="O105" s="117"/>
      <c r="Q105" s="117"/>
      <c r="S105" s="117"/>
      <c r="U105" s="117"/>
      <c r="W105" s="117"/>
      <c r="Y105" s="117"/>
      <c r="AA105" s="117"/>
      <c r="AC105" s="117"/>
    </row>
    <row r="106" spans="2:29" s="107" customFormat="1" x14ac:dyDescent="0.2">
      <c r="B106" s="116"/>
      <c r="E106" s="117"/>
      <c r="G106" s="117"/>
      <c r="I106" s="117"/>
      <c r="K106" s="117"/>
      <c r="M106" s="117"/>
      <c r="O106" s="117"/>
      <c r="Q106" s="117"/>
      <c r="S106" s="117"/>
      <c r="U106" s="117"/>
      <c r="W106" s="117"/>
      <c r="Y106" s="117"/>
      <c r="AA106" s="117"/>
      <c r="AC106" s="117"/>
    </row>
    <row r="107" spans="2:29" s="107" customFormat="1" x14ac:dyDescent="0.2">
      <c r="B107" s="116"/>
      <c r="E107" s="117"/>
      <c r="G107" s="117"/>
      <c r="I107" s="117"/>
      <c r="K107" s="117"/>
      <c r="M107" s="117"/>
      <c r="O107" s="117"/>
      <c r="Q107" s="117"/>
      <c r="S107" s="117"/>
      <c r="U107" s="117"/>
      <c r="W107" s="117"/>
      <c r="Y107" s="117"/>
      <c r="AA107" s="117"/>
      <c r="AC107" s="117"/>
    </row>
    <row r="108" spans="2:29" s="107" customFormat="1" x14ac:dyDescent="0.2">
      <c r="B108" s="116"/>
      <c r="E108" s="117"/>
      <c r="G108" s="117"/>
      <c r="I108" s="117"/>
      <c r="K108" s="117"/>
      <c r="M108" s="117"/>
      <c r="O108" s="117"/>
      <c r="Q108" s="117"/>
      <c r="S108" s="117"/>
      <c r="U108" s="117"/>
      <c r="W108" s="117"/>
      <c r="Y108" s="117"/>
      <c r="AA108" s="117"/>
      <c r="AC108" s="117"/>
    </row>
    <row r="109" spans="2:29" s="107" customFormat="1" x14ac:dyDescent="0.2">
      <c r="B109" s="116"/>
      <c r="E109" s="117"/>
      <c r="G109" s="117"/>
      <c r="I109" s="117"/>
      <c r="K109" s="117"/>
      <c r="M109" s="117"/>
      <c r="O109" s="117"/>
      <c r="Q109" s="117"/>
      <c r="S109" s="117"/>
      <c r="U109" s="117"/>
      <c r="W109" s="117"/>
      <c r="Y109" s="117"/>
      <c r="AA109" s="117"/>
      <c r="AC109" s="117"/>
    </row>
    <row r="110" spans="2:29" s="107" customFormat="1" x14ac:dyDescent="0.2">
      <c r="B110" s="116"/>
      <c r="E110" s="117"/>
      <c r="G110" s="117"/>
      <c r="I110" s="117"/>
      <c r="K110" s="117"/>
      <c r="M110" s="117"/>
      <c r="O110" s="117"/>
      <c r="Q110" s="117"/>
      <c r="S110" s="117"/>
      <c r="U110" s="117"/>
      <c r="W110" s="117"/>
      <c r="Y110" s="117"/>
      <c r="AA110" s="117"/>
      <c r="AC110" s="117"/>
    </row>
    <row r="111" spans="2:29" s="107" customFormat="1" x14ac:dyDescent="0.2">
      <c r="B111" s="116"/>
      <c r="E111" s="117"/>
      <c r="G111" s="117"/>
      <c r="I111" s="117"/>
      <c r="K111" s="117"/>
      <c r="M111" s="117"/>
      <c r="O111" s="117"/>
      <c r="Q111" s="117"/>
      <c r="S111" s="117"/>
      <c r="U111" s="117"/>
      <c r="W111" s="117"/>
      <c r="Y111" s="117"/>
      <c r="AA111" s="117"/>
      <c r="AC111" s="117"/>
    </row>
    <row r="112" spans="2:29" s="107" customFormat="1" x14ac:dyDescent="0.2">
      <c r="B112" s="116"/>
      <c r="E112" s="117"/>
      <c r="G112" s="117"/>
      <c r="I112" s="117"/>
      <c r="K112" s="117"/>
      <c r="M112" s="117"/>
      <c r="O112" s="117"/>
      <c r="Q112" s="117"/>
      <c r="S112" s="117"/>
      <c r="U112" s="117"/>
      <c r="W112" s="117"/>
      <c r="Y112" s="117"/>
      <c r="AA112" s="117"/>
      <c r="AC112" s="117"/>
    </row>
    <row r="113" spans="2:29" s="107" customFormat="1" x14ac:dyDescent="0.2">
      <c r="B113" s="116"/>
      <c r="E113" s="117"/>
      <c r="G113" s="117"/>
      <c r="I113" s="117"/>
      <c r="K113" s="117"/>
      <c r="M113" s="117"/>
      <c r="O113" s="117"/>
      <c r="Q113" s="117"/>
      <c r="S113" s="117"/>
      <c r="U113" s="117"/>
      <c r="W113" s="117"/>
      <c r="Y113" s="117"/>
      <c r="AA113" s="117"/>
      <c r="AC113" s="117"/>
    </row>
    <row r="114" spans="2:29" s="107" customFormat="1" x14ac:dyDescent="0.2">
      <c r="B114" s="116"/>
      <c r="E114" s="117"/>
      <c r="G114" s="117"/>
      <c r="I114" s="117"/>
      <c r="K114" s="117"/>
      <c r="M114" s="117"/>
      <c r="O114" s="117"/>
      <c r="Q114" s="117"/>
      <c r="S114" s="117"/>
      <c r="U114" s="117"/>
      <c r="W114" s="117"/>
      <c r="Y114" s="117"/>
      <c r="AA114" s="117"/>
      <c r="AC114" s="117"/>
    </row>
    <row r="115" spans="2:29" s="107" customFormat="1" x14ac:dyDescent="0.2">
      <c r="B115" s="116"/>
      <c r="E115" s="117"/>
      <c r="G115" s="117"/>
      <c r="I115" s="117"/>
      <c r="K115" s="117"/>
      <c r="M115" s="117"/>
      <c r="O115" s="117"/>
      <c r="Q115" s="117"/>
      <c r="S115" s="117"/>
      <c r="U115" s="117"/>
      <c r="W115" s="117"/>
      <c r="Y115" s="117"/>
      <c r="AA115" s="117"/>
      <c r="AC115" s="117"/>
    </row>
    <row r="116" spans="2:29" s="107" customFormat="1" x14ac:dyDescent="0.2">
      <c r="B116" s="116"/>
      <c r="E116" s="117"/>
      <c r="G116" s="117"/>
      <c r="I116" s="117"/>
      <c r="K116" s="117"/>
      <c r="M116" s="117"/>
      <c r="O116" s="117"/>
      <c r="Q116" s="117"/>
      <c r="S116" s="117"/>
      <c r="U116" s="117"/>
      <c r="W116" s="117"/>
      <c r="Y116" s="117"/>
      <c r="AA116" s="117"/>
      <c r="AC116" s="117"/>
    </row>
    <row r="117" spans="2:29" s="107" customFormat="1" x14ac:dyDescent="0.2">
      <c r="B117" s="116"/>
      <c r="E117" s="117"/>
      <c r="G117" s="117"/>
      <c r="I117" s="117"/>
      <c r="K117" s="117"/>
      <c r="M117" s="117"/>
      <c r="O117" s="117"/>
      <c r="Q117" s="117"/>
      <c r="S117" s="117"/>
      <c r="U117" s="117"/>
      <c r="W117" s="117"/>
      <c r="Y117" s="117"/>
      <c r="AA117" s="117"/>
      <c r="AC117" s="117"/>
    </row>
    <row r="118" spans="2:29" s="107" customFormat="1" x14ac:dyDescent="0.2">
      <c r="B118" s="116"/>
      <c r="E118" s="117"/>
      <c r="G118" s="117"/>
      <c r="I118" s="117"/>
      <c r="K118" s="117"/>
      <c r="M118" s="117"/>
      <c r="O118" s="117"/>
      <c r="Q118" s="117"/>
      <c r="S118" s="117"/>
      <c r="U118" s="117"/>
      <c r="W118" s="117"/>
      <c r="Y118" s="117"/>
      <c r="AA118" s="117"/>
      <c r="AC118" s="117"/>
    </row>
    <row r="119" spans="2:29" s="107" customFormat="1" x14ac:dyDescent="0.2">
      <c r="B119" s="116"/>
      <c r="E119" s="117"/>
      <c r="G119" s="117"/>
      <c r="I119" s="117"/>
      <c r="K119" s="117"/>
      <c r="M119" s="117"/>
      <c r="O119" s="117"/>
      <c r="Q119" s="117"/>
      <c r="S119" s="117"/>
      <c r="U119" s="117"/>
      <c r="W119" s="117"/>
      <c r="Y119" s="117"/>
      <c r="AA119" s="117"/>
      <c r="AC119" s="117"/>
    </row>
    <row r="120" spans="2:29" s="107" customFormat="1" x14ac:dyDescent="0.2">
      <c r="B120" s="116"/>
      <c r="E120" s="117"/>
      <c r="G120" s="117"/>
      <c r="I120" s="117"/>
      <c r="K120" s="117"/>
      <c r="M120" s="117"/>
      <c r="O120" s="117"/>
      <c r="Q120" s="117"/>
      <c r="S120" s="117"/>
      <c r="U120" s="117"/>
      <c r="W120" s="117"/>
      <c r="Y120" s="117"/>
      <c r="AA120" s="117"/>
      <c r="AC120" s="117"/>
    </row>
    <row r="121" spans="2:29" s="107" customFormat="1" x14ac:dyDescent="0.2">
      <c r="B121" s="116"/>
      <c r="E121" s="117"/>
      <c r="G121" s="117"/>
      <c r="I121" s="117"/>
      <c r="K121" s="117"/>
      <c r="M121" s="117"/>
      <c r="O121" s="117"/>
      <c r="Q121" s="117"/>
      <c r="S121" s="117"/>
      <c r="U121" s="117"/>
      <c r="W121" s="117"/>
      <c r="Y121" s="117"/>
      <c r="AA121" s="117"/>
      <c r="AC121" s="117"/>
    </row>
    <row r="122" spans="2:29" s="107" customFormat="1" x14ac:dyDescent="0.2">
      <c r="B122" s="116"/>
      <c r="E122" s="117"/>
      <c r="G122" s="117"/>
      <c r="I122" s="117"/>
      <c r="K122" s="117"/>
      <c r="M122" s="117"/>
      <c r="O122" s="117"/>
      <c r="Q122" s="117"/>
      <c r="S122" s="117"/>
      <c r="U122" s="117"/>
      <c r="W122" s="117"/>
      <c r="Y122" s="117"/>
      <c r="AA122" s="117"/>
      <c r="AC122" s="117"/>
    </row>
    <row r="123" spans="2:29" s="107" customFormat="1" x14ac:dyDescent="0.2">
      <c r="B123" s="116"/>
      <c r="E123" s="117"/>
      <c r="G123" s="117"/>
      <c r="I123" s="117"/>
      <c r="K123" s="117"/>
      <c r="M123" s="117"/>
      <c r="O123" s="117"/>
      <c r="Q123" s="117"/>
      <c r="S123" s="117"/>
      <c r="U123" s="117"/>
      <c r="W123" s="117"/>
      <c r="Y123" s="117"/>
      <c r="AA123" s="117"/>
      <c r="AC123" s="117"/>
    </row>
    <row r="124" spans="2:29" s="107" customFormat="1" x14ac:dyDescent="0.2">
      <c r="B124" s="116"/>
      <c r="E124" s="117"/>
      <c r="G124" s="117"/>
      <c r="I124" s="117"/>
      <c r="K124" s="117"/>
      <c r="M124" s="117"/>
      <c r="O124" s="117"/>
      <c r="Q124" s="117"/>
      <c r="S124" s="117"/>
      <c r="U124" s="117"/>
      <c r="W124" s="117"/>
      <c r="Y124" s="117"/>
      <c r="AA124" s="117"/>
      <c r="AC124" s="117"/>
    </row>
    <row r="125" spans="2:29" s="107" customFormat="1" x14ac:dyDescent="0.2">
      <c r="B125" s="116"/>
      <c r="E125" s="117"/>
      <c r="G125" s="117"/>
      <c r="I125" s="117"/>
      <c r="K125" s="117"/>
      <c r="M125" s="117"/>
      <c r="O125" s="117"/>
      <c r="Q125" s="117"/>
      <c r="S125" s="117"/>
      <c r="U125" s="117"/>
      <c r="W125" s="117"/>
      <c r="Y125" s="117"/>
      <c r="AA125" s="117"/>
      <c r="AC125" s="117"/>
    </row>
    <row r="126" spans="2:29" s="107" customFormat="1" x14ac:dyDescent="0.2">
      <c r="B126" s="116"/>
      <c r="E126" s="117"/>
      <c r="G126" s="117"/>
      <c r="I126" s="117"/>
      <c r="K126" s="117"/>
      <c r="M126" s="117"/>
      <c r="O126" s="117"/>
      <c r="Q126" s="117"/>
      <c r="S126" s="117"/>
      <c r="U126" s="117"/>
      <c r="W126" s="117"/>
      <c r="Y126" s="117"/>
      <c r="AA126" s="117"/>
      <c r="AC126" s="117"/>
    </row>
    <row r="127" spans="2:29" s="107" customFormat="1" x14ac:dyDescent="0.2">
      <c r="B127" s="116"/>
      <c r="E127" s="117"/>
      <c r="G127" s="117"/>
      <c r="I127" s="117"/>
      <c r="K127" s="117"/>
      <c r="M127" s="117"/>
      <c r="O127" s="117"/>
      <c r="Q127" s="117"/>
      <c r="S127" s="117"/>
      <c r="U127" s="117"/>
      <c r="W127" s="117"/>
      <c r="Y127" s="117"/>
      <c r="AA127" s="117"/>
      <c r="AC127" s="117"/>
    </row>
    <row r="128" spans="2:29" s="107" customFormat="1" x14ac:dyDescent="0.2">
      <c r="B128" s="116"/>
      <c r="E128" s="117"/>
      <c r="G128" s="117"/>
      <c r="I128" s="117"/>
      <c r="K128" s="117"/>
      <c r="M128" s="117"/>
      <c r="O128" s="117"/>
      <c r="Q128" s="117"/>
      <c r="S128" s="117"/>
      <c r="U128" s="117"/>
      <c r="W128" s="117"/>
      <c r="Y128" s="117"/>
      <c r="AA128" s="117"/>
      <c r="AC128" s="117"/>
    </row>
    <row r="129" spans="2:29" s="107" customFormat="1" x14ac:dyDescent="0.2">
      <c r="B129" s="116"/>
      <c r="E129" s="117"/>
      <c r="G129" s="117"/>
      <c r="I129" s="117"/>
      <c r="K129" s="117"/>
      <c r="M129" s="117"/>
      <c r="O129" s="117"/>
      <c r="Q129" s="117"/>
      <c r="S129" s="117"/>
      <c r="U129" s="117"/>
      <c r="W129" s="117"/>
      <c r="Y129" s="117"/>
      <c r="AA129" s="117"/>
      <c r="AC129" s="117"/>
    </row>
    <row r="130" spans="2:29" s="107" customFormat="1" x14ac:dyDescent="0.2">
      <c r="B130" s="116"/>
      <c r="E130" s="117"/>
      <c r="G130" s="117"/>
      <c r="I130" s="117"/>
      <c r="K130" s="117"/>
      <c r="M130" s="117"/>
      <c r="O130" s="117"/>
      <c r="Q130" s="117"/>
      <c r="S130" s="117"/>
      <c r="U130" s="117"/>
      <c r="W130" s="117"/>
      <c r="Y130" s="117"/>
      <c r="AA130" s="117"/>
      <c r="AC130" s="117"/>
    </row>
    <row r="131" spans="2:29" s="107" customFormat="1" x14ac:dyDescent="0.2">
      <c r="B131" s="116"/>
      <c r="E131" s="117"/>
      <c r="G131" s="117"/>
      <c r="I131" s="117"/>
      <c r="K131" s="117"/>
      <c r="M131" s="117"/>
      <c r="O131" s="117"/>
      <c r="Q131" s="117"/>
      <c r="S131" s="117"/>
      <c r="U131" s="117"/>
      <c r="W131" s="117"/>
      <c r="Y131" s="117"/>
      <c r="AA131" s="117"/>
      <c r="AC131" s="117"/>
    </row>
    <row r="132" spans="2:29" s="107" customFormat="1" x14ac:dyDescent="0.2">
      <c r="B132" s="116"/>
      <c r="E132" s="117"/>
      <c r="G132" s="117"/>
      <c r="I132" s="117"/>
      <c r="K132" s="117"/>
      <c r="M132" s="117"/>
      <c r="O132" s="117"/>
      <c r="Q132" s="117"/>
      <c r="S132" s="117"/>
      <c r="U132" s="117"/>
      <c r="W132" s="117"/>
      <c r="Y132" s="117"/>
      <c r="AA132" s="117"/>
      <c r="AC132" s="117"/>
    </row>
    <row r="133" spans="2:29" s="107" customFormat="1" x14ac:dyDescent="0.2">
      <c r="B133" s="116"/>
      <c r="E133" s="117"/>
      <c r="G133" s="117"/>
      <c r="I133" s="117"/>
      <c r="K133" s="117"/>
      <c r="M133" s="117"/>
      <c r="O133" s="117"/>
      <c r="Q133" s="117"/>
      <c r="S133" s="117"/>
      <c r="U133" s="117"/>
      <c r="W133" s="117"/>
      <c r="Y133" s="117"/>
      <c r="AA133" s="117"/>
      <c r="AC133" s="117"/>
    </row>
    <row r="134" spans="2:29" s="107" customFormat="1" x14ac:dyDescent="0.2">
      <c r="B134" s="116"/>
      <c r="E134" s="117"/>
      <c r="G134" s="117"/>
      <c r="I134" s="117"/>
      <c r="K134" s="117"/>
      <c r="M134" s="117"/>
      <c r="O134" s="117"/>
      <c r="Q134" s="117"/>
      <c r="S134" s="117"/>
      <c r="U134" s="117"/>
      <c r="W134" s="117"/>
      <c r="Y134" s="117"/>
      <c r="AA134" s="117"/>
      <c r="AC134" s="117"/>
    </row>
    <row r="135" spans="2:29" s="107" customFormat="1" x14ac:dyDescent="0.2">
      <c r="B135" s="116"/>
      <c r="E135" s="117"/>
      <c r="G135" s="117"/>
      <c r="I135" s="117"/>
      <c r="K135" s="117"/>
      <c r="M135" s="117"/>
      <c r="O135" s="117"/>
      <c r="Q135" s="117"/>
      <c r="S135" s="117"/>
      <c r="U135" s="117"/>
      <c r="W135" s="117"/>
      <c r="Y135" s="117"/>
      <c r="AA135" s="117"/>
      <c r="AC135" s="117"/>
    </row>
    <row r="136" spans="2:29" s="107" customFormat="1" x14ac:dyDescent="0.2">
      <c r="B136" s="116"/>
      <c r="E136" s="117"/>
      <c r="G136" s="117"/>
      <c r="I136" s="117"/>
      <c r="K136" s="117"/>
      <c r="M136" s="117"/>
      <c r="O136" s="117"/>
      <c r="Q136" s="117"/>
      <c r="S136" s="117"/>
      <c r="U136" s="117"/>
      <c r="W136" s="117"/>
      <c r="Y136" s="117"/>
      <c r="AA136" s="117"/>
      <c r="AC136" s="117"/>
    </row>
    <row r="137" spans="2:29" s="107" customFormat="1" x14ac:dyDescent="0.2">
      <c r="B137" s="116"/>
      <c r="E137" s="117"/>
      <c r="G137" s="117"/>
      <c r="I137" s="117"/>
      <c r="K137" s="117"/>
      <c r="M137" s="117"/>
      <c r="O137" s="117"/>
      <c r="Q137" s="117"/>
      <c r="S137" s="117"/>
      <c r="U137" s="117"/>
      <c r="W137" s="117"/>
      <c r="Y137" s="117"/>
      <c r="AA137" s="117"/>
      <c r="AC137" s="117"/>
    </row>
    <row r="138" spans="2:29" s="107" customFormat="1" x14ac:dyDescent="0.2">
      <c r="B138" s="116"/>
      <c r="E138" s="117"/>
      <c r="G138" s="117"/>
      <c r="I138" s="117"/>
      <c r="K138" s="117"/>
      <c r="M138" s="117"/>
      <c r="O138" s="117"/>
      <c r="Q138" s="117"/>
      <c r="S138" s="117"/>
      <c r="U138" s="117"/>
      <c r="W138" s="117"/>
      <c r="Y138" s="117"/>
      <c r="AA138" s="117"/>
      <c r="AC138" s="117"/>
    </row>
    <row r="139" spans="2:29" s="107" customFormat="1" x14ac:dyDescent="0.2">
      <c r="B139" s="116"/>
      <c r="E139" s="117"/>
      <c r="G139" s="117"/>
      <c r="I139" s="117"/>
      <c r="K139" s="117"/>
      <c r="M139" s="117"/>
      <c r="O139" s="117"/>
      <c r="Q139" s="117"/>
      <c r="S139" s="117"/>
      <c r="U139" s="117"/>
      <c r="W139" s="117"/>
      <c r="Y139" s="117"/>
      <c r="AA139" s="117"/>
      <c r="AC139" s="117"/>
    </row>
    <row r="140" spans="2:29" s="107" customFormat="1" x14ac:dyDescent="0.2">
      <c r="B140" s="116"/>
      <c r="E140" s="117"/>
      <c r="G140" s="117"/>
      <c r="I140" s="117"/>
      <c r="K140" s="117"/>
      <c r="M140" s="117"/>
      <c r="O140" s="117"/>
      <c r="Q140" s="117"/>
      <c r="S140" s="117"/>
      <c r="U140" s="117"/>
      <c r="W140" s="117"/>
      <c r="Y140" s="117"/>
      <c r="AA140" s="117"/>
      <c r="AC140" s="117"/>
    </row>
    <row r="141" spans="2:29" s="107" customFormat="1" x14ac:dyDescent="0.2">
      <c r="B141" s="116"/>
      <c r="E141" s="117"/>
      <c r="G141" s="117"/>
      <c r="I141" s="117"/>
      <c r="K141" s="117"/>
      <c r="M141" s="117"/>
      <c r="O141" s="117"/>
      <c r="Q141" s="117"/>
      <c r="S141" s="117"/>
      <c r="U141" s="117"/>
      <c r="W141" s="117"/>
      <c r="Y141" s="117"/>
      <c r="AA141" s="117"/>
      <c r="AC141" s="117"/>
    </row>
    <row r="142" spans="2:29" s="107" customFormat="1" x14ac:dyDescent="0.2">
      <c r="B142" s="116"/>
      <c r="E142" s="117"/>
      <c r="G142" s="117"/>
      <c r="I142" s="117"/>
      <c r="K142" s="117"/>
      <c r="M142" s="117"/>
      <c r="O142" s="117"/>
      <c r="Q142" s="117"/>
      <c r="S142" s="117"/>
      <c r="U142" s="117"/>
      <c r="W142" s="117"/>
      <c r="Y142" s="117"/>
      <c r="AA142" s="117"/>
      <c r="AC142" s="117"/>
    </row>
    <row r="143" spans="2:29" s="107" customFormat="1" x14ac:dyDescent="0.2">
      <c r="B143" s="116"/>
      <c r="E143" s="117"/>
      <c r="G143" s="117"/>
      <c r="I143" s="117"/>
      <c r="K143" s="117"/>
      <c r="M143" s="117"/>
      <c r="O143" s="117"/>
      <c r="Q143" s="117"/>
      <c r="S143" s="117"/>
      <c r="U143" s="117"/>
      <c r="W143" s="117"/>
      <c r="Y143" s="117"/>
      <c r="AA143" s="117"/>
      <c r="AC143" s="117"/>
    </row>
    <row r="144" spans="2:29" s="107" customFormat="1" x14ac:dyDescent="0.2">
      <c r="B144" s="116"/>
      <c r="E144" s="117"/>
      <c r="G144" s="117"/>
      <c r="I144" s="117"/>
      <c r="K144" s="117"/>
      <c r="M144" s="117"/>
      <c r="O144" s="117"/>
      <c r="Q144" s="117"/>
      <c r="S144" s="117"/>
      <c r="U144" s="117"/>
      <c r="W144" s="117"/>
      <c r="Y144" s="117"/>
      <c r="AA144" s="117"/>
      <c r="AC144" s="117"/>
    </row>
    <row r="159" spans="2:53" x14ac:dyDescent="0.2">
      <c r="B159" s="1"/>
      <c r="E159" s="1"/>
      <c r="G159" s="1"/>
      <c r="I159" s="1"/>
      <c r="K159" s="1"/>
      <c r="M159" s="1"/>
      <c r="O159" s="1"/>
      <c r="Q159" s="1"/>
      <c r="S159" s="1"/>
      <c r="U159" s="1"/>
      <c r="W159" s="1"/>
      <c r="Y159" s="1"/>
      <c r="AA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row>
    <row r="160" spans="2:53" x14ac:dyDescent="0.2">
      <c r="B160" s="1"/>
      <c r="E160" s="1"/>
      <c r="G160" s="1"/>
      <c r="I160" s="1"/>
      <c r="K160" s="1"/>
      <c r="M160" s="1"/>
      <c r="O160" s="1"/>
      <c r="Q160" s="1"/>
      <c r="S160" s="1"/>
      <c r="U160" s="1"/>
      <c r="W160" s="1"/>
      <c r="Y160" s="1"/>
      <c r="AA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row>
    <row r="161" spans="2:53" x14ac:dyDescent="0.2">
      <c r="B161" s="1"/>
      <c r="E161" s="1"/>
      <c r="G161" s="1"/>
      <c r="I161" s="1"/>
      <c r="K161" s="1"/>
      <c r="M161" s="1"/>
      <c r="O161" s="1"/>
      <c r="Q161" s="1"/>
      <c r="S161" s="1"/>
      <c r="U161" s="1"/>
      <c r="W161" s="1"/>
      <c r="Y161" s="1"/>
      <c r="AA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row>
    <row r="162" spans="2:53" x14ac:dyDescent="0.2">
      <c r="B162" s="1"/>
      <c r="E162" s="1"/>
      <c r="G162" s="1"/>
      <c r="I162" s="1"/>
      <c r="K162" s="1"/>
      <c r="M162" s="1"/>
      <c r="O162" s="1"/>
      <c r="Q162" s="1"/>
      <c r="S162" s="1"/>
      <c r="U162" s="1"/>
      <c r="W162" s="1"/>
      <c r="Y162" s="1"/>
      <c r="AA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row>
    <row r="163" spans="2:53" x14ac:dyDescent="0.2">
      <c r="B163" s="1"/>
      <c r="E163" s="1"/>
      <c r="G163" s="1"/>
      <c r="I163" s="1"/>
      <c r="K163" s="1"/>
      <c r="M163" s="1"/>
      <c r="O163" s="1"/>
      <c r="Q163" s="1"/>
      <c r="S163" s="1"/>
      <c r="U163" s="1"/>
      <c r="W163" s="1"/>
      <c r="Y163" s="1"/>
      <c r="AA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row>
    <row r="164" spans="2:53" x14ac:dyDescent="0.2">
      <c r="B164" s="1"/>
      <c r="E164" s="1"/>
      <c r="G164" s="1"/>
      <c r="I164" s="1"/>
      <c r="K164" s="1"/>
      <c r="M164" s="1"/>
      <c r="O164" s="1"/>
      <c r="Q164" s="1"/>
      <c r="S164" s="1"/>
      <c r="U164" s="1"/>
      <c r="W164" s="1"/>
      <c r="Y164" s="1"/>
      <c r="AA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row>
    <row r="165" spans="2:53" x14ac:dyDescent="0.2">
      <c r="B165" s="1"/>
      <c r="E165" s="1"/>
      <c r="G165" s="1"/>
      <c r="I165" s="1"/>
      <c r="K165" s="1"/>
      <c r="M165" s="1"/>
      <c r="O165" s="1"/>
      <c r="Q165" s="1"/>
      <c r="S165" s="1"/>
      <c r="U165" s="1"/>
      <c r="W165" s="1"/>
      <c r="Y165" s="1"/>
      <c r="AA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row>
    <row r="166" spans="2:53" x14ac:dyDescent="0.2">
      <c r="B166" s="1"/>
      <c r="E166" s="1"/>
      <c r="G166" s="1"/>
      <c r="I166" s="1"/>
      <c r="K166" s="1"/>
      <c r="M166" s="1"/>
      <c r="O166" s="1"/>
      <c r="Q166" s="1"/>
      <c r="S166" s="1"/>
      <c r="U166" s="1"/>
      <c r="W166" s="1"/>
      <c r="Y166" s="1"/>
      <c r="AA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row>
    <row r="167" spans="2:53" x14ac:dyDescent="0.2">
      <c r="B167" s="1"/>
      <c r="E167" s="1"/>
      <c r="G167" s="1"/>
      <c r="I167" s="1"/>
      <c r="K167" s="1"/>
      <c r="M167" s="1"/>
      <c r="O167" s="1"/>
      <c r="Q167" s="1"/>
      <c r="S167" s="1"/>
      <c r="U167" s="1"/>
      <c r="W167" s="1"/>
      <c r="Y167" s="1"/>
      <c r="AA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row>
    <row r="168" spans="2:53" x14ac:dyDescent="0.2">
      <c r="B168" s="1"/>
      <c r="E168" s="1"/>
      <c r="G168" s="1"/>
      <c r="I168" s="1"/>
      <c r="K168" s="1"/>
      <c r="M168" s="1"/>
      <c r="O168" s="1"/>
      <c r="Q168" s="1"/>
      <c r="S168" s="1"/>
      <c r="U168" s="1"/>
      <c r="W168" s="1"/>
      <c r="Y168" s="1"/>
      <c r="AA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row>
    <row r="169" spans="2:53" x14ac:dyDescent="0.2">
      <c r="B169" s="1"/>
      <c r="E169" s="1"/>
      <c r="G169" s="1"/>
      <c r="I169" s="1"/>
      <c r="K169" s="1"/>
      <c r="M169" s="1"/>
      <c r="O169" s="1"/>
      <c r="Q169" s="1"/>
      <c r="S169" s="1"/>
      <c r="U169" s="1"/>
      <c r="W169" s="1"/>
      <c r="Y169" s="1"/>
      <c r="AA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row>
    <row r="170" spans="2:53" x14ac:dyDescent="0.2">
      <c r="B170" s="1"/>
      <c r="E170" s="1"/>
      <c r="G170" s="1"/>
      <c r="I170" s="1"/>
      <c r="K170" s="1"/>
      <c r="M170" s="1"/>
      <c r="O170" s="1"/>
      <c r="Q170" s="1"/>
      <c r="S170" s="1"/>
      <c r="U170" s="1"/>
      <c r="W170" s="1"/>
      <c r="Y170" s="1"/>
      <c r="AA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row>
    <row r="171" spans="2:53" x14ac:dyDescent="0.2">
      <c r="B171" s="1"/>
      <c r="E171" s="1"/>
      <c r="G171" s="1"/>
      <c r="I171" s="1"/>
      <c r="K171" s="1"/>
      <c r="M171" s="1"/>
      <c r="O171" s="1"/>
      <c r="Q171" s="1"/>
      <c r="S171" s="1"/>
      <c r="U171" s="1"/>
      <c r="W171" s="1"/>
      <c r="Y171" s="1"/>
      <c r="AA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row>
    <row r="172" spans="2:53" x14ac:dyDescent="0.2">
      <c r="B172" s="1"/>
      <c r="E172" s="1"/>
      <c r="G172" s="1"/>
      <c r="I172" s="1"/>
      <c r="K172" s="1"/>
      <c r="M172" s="1"/>
      <c r="O172" s="1"/>
      <c r="Q172" s="1"/>
      <c r="S172" s="1"/>
      <c r="U172" s="1"/>
      <c r="W172" s="1"/>
      <c r="Y172" s="1"/>
      <c r="AA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row>
    <row r="173" spans="2:53" x14ac:dyDescent="0.2">
      <c r="B173" s="1"/>
      <c r="E173" s="1"/>
      <c r="G173" s="1"/>
      <c r="I173" s="1"/>
      <c r="K173" s="1"/>
      <c r="M173" s="1"/>
      <c r="O173" s="1"/>
      <c r="Q173" s="1"/>
      <c r="S173" s="1"/>
      <c r="U173" s="1"/>
      <c r="W173" s="1"/>
      <c r="Y173" s="1"/>
      <c r="AA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row>
    <row r="174" spans="2:53" x14ac:dyDescent="0.2">
      <c r="B174" s="1"/>
      <c r="E174" s="1"/>
      <c r="G174" s="1"/>
      <c r="I174" s="1"/>
      <c r="K174" s="1"/>
      <c r="M174" s="1"/>
      <c r="O174" s="1"/>
      <c r="Q174" s="1"/>
      <c r="S174" s="1"/>
      <c r="U174" s="1"/>
      <c r="W174" s="1"/>
      <c r="Y174" s="1"/>
      <c r="AA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row>
    <row r="175" spans="2:53" x14ac:dyDescent="0.2">
      <c r="B175" s="1"/>
      <c r="E175" s="1"/>
      <c r="G175" s="1"/>
      <c r="I175" s="1"/>
      <c r="K175" s="1"/>
      <c r="M175" s="1"/>
      <c r="O175" s="1"/>
      <c r="Q175" s="1"/>
      <c r="S175" s="1"/>
      <c r="U175" s="1"/>
      <c r="W175" s="1"/>
      <c r="Y175" s="1"/>
      <c r="AA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row>
    <row r="176" spans="2:53" x14ac:dyDescent="0.2">
      <c r="B176" s="1"/>
      <c r="E176" s="1"/>
      <c r="G176" s="1"/>
      <c r="I176" s="1"/>
      <c r="K176" s="1"/>
      <c r="M176" s="1"/>
      <c r="O176" s="1"/>
      <c r="Q176" s="1"/>
      <c r="S176" s="1"/>
      <c r="U176" s="1"/>
      <c r="W176" s="1"/>
      <c r="Y176" s="1"/>
      <c r="AA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row>
    <row r="177" spans="2:53" x14ac:dyDescent="0.2">
      <c r="B177" s="1"/>
      <c r="E177" s="1"/>
      <c r="G177" s="1"/>
      <c r="I177" s="1"/>
      <c r="K177" s="1"/>
      <c r="M177" s="1"/>
      <c r="O177" s="1"/>
      <c r="Q177" s="1"/>
      <c r="S177" s="1"/>
      <c r="U177" s="1"/>
      <c r="W177" s="1"/>
      <c r="Y177" s="1"/>
      <c r="AA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row>
    <row r="178" spans="2:53" x14ac:dyDescent="0.2">
      <c r="B178" s="1"/>
      <c r="E178" s="1"/>
      <c r="G178" s="1"/>
      <c r="I178" s="1"/>
      <c r="K178" s="1"/>
      <c r="M178" s="1"/>
      <c r="O178" s="1"/>
      <c r="Q178" s="1"/>
      <c r="S178" s="1"/>
      <c r="U178" s="1"/>
      <c r="W178" s="1"/>
      <c r="Y178" s="1"/>
      <c r="AA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row>
    <row r="179" spans="2:53" x14ac:dyDescent="0.2">
      <c r="B179" s="1"/>
      <c r="E179" s="1"/>
      <c r="G179" s="1"/>
      <c r="I179" s="1"/>
      <c r="K179" s="1"/>
      <c r="M179" s="1"/>
      <c r="O179" s="1"/>
      <c r="Q179" s="1"/>
      <c r="S179" s="1"/>
      <c r="U179" s="1"/>
      <c r="W179" s="1"/>
      <c r="Y179" s="1"/>
      <c r="AA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row>
    <row r="180" spans="2:53" x14ac:dyDescent="0.2">
      <c r="B180" s="1"/>
      <c r="E180" s="1"/>
      <c r="G180" s="1"/>
      <c r="I180" s="1"/>
      <c r="K180" s="1"/>
      <c r="M180" s="1"/>
      <c r="O180" s="1"/>
      <c r="Q180" s="1"/>
      <c r="S180" s="1"/>
      <c r="U180" s="1"/>
      <c r="W180" s="1"/>
      <c r="Y180" s="1"/>
      <c r="AA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row>
    <row r="181" spans="2:53" x14ac:dyDescent="0.2">
      <c r="B181" s="1"/>
      <c r="E181" s="1"/>
      <c r="G181" s="1"/>
      <c r="I181" s="1"/>
      <c r="K181" s="1"/>
      <c r="M181" s="1"/>
      <c r="O181" s="1"/>
      <c r="Q181" s="1"/>
      <c r="S181" s="1"/>
      <c r="U181" s="1"/>
      <c r="W181" s="1"/>
      <c r="Y181" s="1"/>
      <c r="AA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row>
    <row r="182" spans="2:53" x14ac:dyDescent="0.2">
      <c r="B182" s="1"/>
      <c r="E182" s="1"/>
      <c r="G182" s="1"/>
      <c r="I182" s="1"/>
      <c r="K182" s="1"/>
      <c r="M182" s="1"/>
      <c r="O182" s="1"/>
      <c r="Q182" s="1"/>
      <c r="S182" s="1"/>
      <c r="U182" s="1"/>
      <c r="W182" s="1"/>
      <c r="Y182" s="1"/>
      <c r="AA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row>
    <row r="183" spans="2:53" x14ac:dyDescent="0.2">
      <c r="B183" s="1"/>
      <c r="E183" s="1"/>
      <c r="G183" s="1"/>
      <c r="I183" s="1"/>
      <c r="K183" s="1"/>
      <c r="M183" s="1"/>
      <c r="O183" s="1"/>
      <c r="Q183" s="1"/>
      <c r="S183" s="1"/>
      <c r="U183" s="1"/>
      <c r="W183" s="1"/>
      <c r="Y183" s="1"/>
      <c r="AA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row>
    <row r="184" spans="2:53" x14ac:dyDescent="0.2">
      <c r="B184" s="1"/>
      <c r="E184" s="1"/>
      <c r="G184" s="1"/>
      <c r="I184" s="1"/>
      <c r="K184" s="1"/>
      <c r="M184" s="1"/>
      <c r="O184" s="1"/>
      <c r="Q184" s="1"/>
      <c r="S184" s="1"/>
      <c r="U184" s="1"/>
      <c r="W184" s="1"/>
      <c r="Y184" s="1"/>
      <c r="AA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row>
    <row r="185" spans="2:53" x14ac:dyDescent="0.2">
      <c r="B185" s="1"/>
      <c r="E185" s="1"/>
      <c r="G185" s="1"/>
      <c r="I185" s="1"/>
      <c r="K185" s="1"/>
      <c r="M185" s="1"/>
      <c r="O185" s="1"/>
      <c r="Q185" s="1"/>
      <c r="S185" s="1"/>
      <c r="U185" s="1"/>
      <c r="W185" s="1"/>
      <c r="Y185" s="1"/>
      <c r="AA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row>
    <row r="186" spans="2:53" x14ac:dyDescent="0.2">
      <c r="B186" s="1"/>
      <c r="E186" s="1"/>
      <c r="G186" s="1"/>
      <c r="I186" s="1"/>
      <c r="K186" s="1"/>
      <c r="M186" s="1"/>
      <c r="O186" s="1"/>
      <c r="Q186" s="1"/>
      <c r="S186" s="1"/>
      <c r="U186" s="1"/>
      <c r="W186" s="1"/>
      <c r="Y186" s="1"/>
      <c r="AA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row>
    <row r="187" spans="2:53" x14ac:dyDescent="0.2">
      <c r="B187" s="1"/>
      <c r="E187" s="1"/>
      <c r="G187" s="1"/>
      <c r="I187" s="1"/>
      <c r="K187" s="1"/>
      <c r="M187" s="1"/>
      <c r="O187" s="1"/>
      <c r="Q187" s="1"/>
      <c r="S187" s="1"/>
      <c r="U187" s="1"/>
      <c r="W187" s="1"/>
      <c r="Y187" s="1"/>
      <c r="AA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row>
    <row r="188" spans="2:53" x14ac:dyDescent="0.2">
      <c r="B188" s="1"/>
      <c r="E188" s="1"/>
      <c r="G188" s="1"/>
      <c r="I188" s="1"/>
      <c r="K188" s="1"/>
      <c r="M188" s="1"/>
      <c r="O188" s="1"/>
      <c r="Q188" s="1"/>
      <c r="S188" s="1"/>
      <c r="U188" s="1"/>
      <c r="W188" s="1"/>
      <c r="Y188" s="1"/>
      <c r="AA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row>
    <row r="189" spans="2:53" x14ac:dyDescent="0.2">
      <c r="B189" s="1"/>
      <c r="E189" s="1"/>
      <c r="G189" s="1"/>
      <c r="I189" s="1"/>
      <c r="K189" s="1"/>
      <c r="M189" s="1"/>
      <c r="O189" s="1"/>
      <c r="Q189" s="1"/>
      <c r="S189" s="1"/>
      <c r="U189" s="1"/>
      <c r="W189" s="1"/>
      <c r="Y189" s="1"/>
      <c r="AA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row>
    <row r="190" spans="2:53" x14ac:dyDescent="0.2">
      <c r="B190" s="1"/>
      <c r="E190" s="1"/>
      <c r="G190" s="1"/>
      <c r="I190" s="1"/>
      <c r="K190" s="1"/>
      <c r="M190" s="1"/>
      <c r="O190" s="1"/>
      <c r="Q190" s="1"/>
      <c r="S190" s="1"/>
      <c r="U190" s="1"/>
      <c r="W190" s="1"/>
      <c r="Y190" s="1"/>
      <c r="AA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row>
    <row r="191" spans="2:53" x14ac:dyDescent="0.2">
      <c r="B191" s="1"/>
      <c r="E191" s="1"/>
      <c r="G191" s="1"/>
      <c r="I191" s="1"/>
      <c r="K191" s="1"/>
      <c r="M191" s="1"/>
      <c r="O191" s="1"/>
      <c r="Q191" s="1"/>
      <c r="S191" s="1"/>
      <c r="U191" s="1"/>
      <c r="W191" s="1"/>
      <c r="Y191" s="1"/>
      <c r="AA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row>
    <row r="192" spans="2:53" x14ac:dyDescent="0.2">
      <c r="B192" s="1"/>
      <c r="E192" s="1"/>
      <c r="G192" s="1"/>
      <c r="I192" s="1"/>
      <c r="K192" s="1"/>
      <c r="M192" s="1"/>
      <c r="O192" s="1"/>
      <c r="Q192" s="1"/>
      <c r="S192" s="1"/>
      <c r="U192" s="1"/>
      <c r="W192" s="1"/>
      <c r="Y192" s="1"/>
      <c r="AA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row>
    <row r="193" spans="2:53" x14ac:dyDescent="0.2">
      <c r="B193" s="1"/>
      <c r="E193" s="1"/>
      <c r="G193" s="1"/>
      <c r="I193" s="1"/>
      <c r="K193" s="1"/>
      <c r="M193" s="1"/>
      <c r="O193" s="1"/>
      <c r="Q193" s="1"/>
      <c r="S193" s="1"/>
      <c r="U193" s="1"/>
      <c r="W193" s="1"/>
      <c r="Y193" s="1"/>
      <c r="AA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row>
    <row r="194" spans="2:53" x14ac:dyDescent="0.2">
      <c r="B194" s="1"/>
      <c r="E194" s="1"/>
      <c r="G194" s="1"/>
      <c r="I194" s="1"/>
      <c r="K194" s="1"/>
      <c r="M194" s="1"/>
      <c r="O194" s="1"/>
      <c r="Q194" s="1"/>
      <c r="S194" s="1"/>
      <c r="U194" s="1"/>
      <c r="W194" s="1"/>
      <c r="Y194" s="1"/>
      <c r="AA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row>
    <row r="195" spans="2:53" x14ac:dyDescent="0.2">
      <c r="B195" s="1"/>
      <c r="E195" s="1"/>
      <c r="G195" s="1"/>
      <c r="I195" s="1"/>
      <c r="K195" s="1"/>
      <c r="M195" s="1"/>
      <c r="O195" s="1"/>
      <c r="Q195" s="1"/>
      <c r="S195" s="1"/>
      <c r="U195" s="1"/>
      <c r="W195" s="1"/>
      <c r="Y195" s="1"/>
      <c r="AA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row>
    <row r="196" spans="2:53" x14ac:dyDescent="0.2">
      <c r="B196" s="1"/>
      <c r="E196" s="1"/>
      <c r="G196" s="1"/>
      <c r="I196" s="1"/>
      <c r="K196" s="1"/>
      <c r="M196" s="1"/>
      <c r="O196" s="1"/>
      <c r="Q196" s="1"/>
      <c r="S196" s="1"/>
      <c r="U196" s="1"/>
      <c r="W196" s="1"/>
      <c r="Y196" s="1"/>
      <c r="AA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row>
    <row r="197" spans="2:53" x14ac:dyDescent="0.2">
      <c r="B197" s="1"/>
      <c r="E197" s="1"/>
      <c r="G197" s="1"/>
      <c r="I197" s="1"/>
      <c r="K197" s="1"/>
      <c r="M197" s="1"/>
      <c r="O197" s="1"/>
      <c r="Q197" s="1"/>
      <c r="S197" s="1"/>
      <c r="U197" s="1"/>
      <c r="W197" s="1"/>
      <c r="Y197" s="1"/>
      <c r="AA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row>
    <row r="198" spans="2:53" x14ac:dyDescent="0.2">
      <c r="B198" s="1"/>
      <c r="E198" s="1"/>
      <c r="G198" s="1"/>
      <c r="I198" s="1"/>
      <c r="K198" s="1"/>
      <c r="M198" s="1"/>
      <c r="O198" s="1"/>
      <c r="Q198" s="1"/>
      <c r="S198" s="1"/>
      <c r="U198" s="1"/>
      <c r="W198" s="1"/>
      <c r="Y198" s="1"/>
      <c r="AA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row>
    <row r="199" spans="2:53" x14ac:dyDescent="0.2">
      <c r="B199" s="1"/>
      <c r="E199" s="1"/>
      <c r="G199" s="1"/>
      <c r="I199" s="1"/>
      <c r="K199" s="1"/>
      <c r="M199" s="1"/>
      <c r="O199" s="1"/>
      <c r="Q199" s="1"/>
      <c r="S199" s="1"/>
      <c r="U199" s="1"/>
      <c r="W199" s="1"/>
      <c r="Y199" s="1"/>
      <c r="AA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row>
    <row r="200" spans="2:53" x14ac:dyDescent="0.2">
      <c r="B200" s="1"/>
      <c r="E200" s="1"/>
      <c r="G200" s="1"/>
      <c r="I200" s="1"/>
      <c r="K200" s="1"/>
      <c r="M200" s="1"/>
      <c r="O200" s="1"/>
      <c r="Q200" s="1"/>
      <c r="S200" s="1"/>
      <c r="U200" s="1"/>
      <c r="W200" s="1"/>
      <c r="Y200" s="1"/>
      <c r="AA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row>
    <row r="201" spans="2:53" x14ac:dyDescent="0.2">
      <c r="B201" s="1"/>
      <c r="E201" s="1"/>
      <c r="G201" s="1"/>
      <c r="I201" s="1"/>
      <c r="K201" s="1"/>
      <c r="M201" s="1"/>
      <c r="O201" s="1"/>
      <c r="Q201" s="1"/>
      <c r="S201" s="1"/>
      <c r="U201" s="1"/>
      <c r="W201" s="1"/>
      <c r="Y201" s="1"/>
      <c r="AA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row>
    <row r="202" spans="2:53" x14ac:dyDescent="0.2">
      <c r="B202" s="1"/>
      <c r="E202" s="1"/>
      <c r="G202" s="1"/>
      <c r="I202" s="1"/>
      <c r="K202" s="1"/>
      <c r="M202" s="1"/>
      <c r="O202" s="1"/>
      <c r="Q202" s="1"/>
      <c r="S202" s="1"/>
      <c r="U202" s="1"/>
      <c r="W202" s="1"/>
      <c r="Y202" s="1"/>
      <c r="AA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row>
    <row r="203" spans="2:53" x14ac:dyDescent="0.2">
      <c r="B203" s="1"/>
      <c r="E203" s="1"/>
      <c r="G203" s="1"/>
      <c r="I203" s="1"/>
      <c r="K203" s="1"/>
      <c r="M203" s="1"/>
      <c r="O203" s="1"/>
      <c r="Q203" s="1"/>
      <c r="S203" s="1"/>
      <c r="U203" s="1"/>
      <c r="W203" s="1"/>
      <c r="Y203" s="1"/>
      <c r="AA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row>
    <row r="204" spans="2:53" x14ac:dyDescent="0.2">
      <c r="B204" s="1"/>
      <c r="E204" s="1"/>
      <c r="G204" s="1"/>
      <c r="I204" s="1"/>
      <c r="K204" s="1"/>
      <c r="M204" s="1"/>
      <c r="O204" s="1"/>
      <c r="Q204" s="1"/>
      <c r="S204" s="1"/>
      <c r="U204" s="1"/>
      <c r="W204" s="1"/>
      <c r="Y204" s="1"/>
      <c r="AA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row>
    <row r="205" spans="2:53" x14ac:dyDescent="0.2">
      <c r="B205" s="1"/>
      <c r="E205" s="1"/>
      <c r="G205" s="1"/>
      <c r="I205" s="1"/>
      <c r="K205" s="1"/>
      <c r="M205" s="1"/>
      <c r="O205" s="1"/>
      <c r="Q205" s="1"/>
      <c r="S205" s="1"/>
      <c r="U205" s="1"/>
      <c r="W205" s="1"/>
      <c r="Y205" s="1"/>
      <c r="AA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row>
    <row r="206" spans="2:53" x14ac:dyDescent="0.2">
      <c r="B206" s="1"/>
      <c r="E206" s="1"/>
      <c r="G206" s="1"/>
      <c r="I206" s="1"/>
      <c r="K206" s="1"/>
      <c r="M206" s="1"/>
      <c r="O206" s="1"/>
      <c r="Q206" s="1"/>
      <c r="S206" s="1"/>
      <c r="U206" s="1"/>
      <c r="W206" s="1"/>
      <c r="Y206" s="1"/>
      <c r="AA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row>
    <row r="207" spans="2:53" x14ac:dyDescent="0.2">
      <c r="B207" s="1"/>
      <c r="E207" s="1"/>
      <c r="G207" s="1"/>
      <c r="I207" s="1"/>
      <c r="K207" s="1"/>
      <c r="M207" s="1"/>
      <c r="O207" s="1"/>
      <c r="Q207" s="1"/>
      <c r="S207" s="1"/>
      <c r="U207" s="1"/>
      <c r="W207" s="1"/>
      <c r="Y207" s="1"/>
      <c r="AA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row>
    <row r="208" spans="2:53" x14ac:dyDescent="0.2">
      <c r="B208" s="1"/>
      <c r="E208" s="1"/>
      <c r="G208" s="1"/>
      <c r="I208" s="1"/>
      <c r="K208" s="1"/>
      <c r="M208" s="1"/>
      <c r="O208" s="1"/>
      <c r="Q208" s="1"/>
      <c r="S208" s="1"/>
      <c r="U208" s="1"/>
      <c r="W208" s="1"/>
      <c r="Y208" s="1"/>
      <c r="AA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row>
    <row r="209" spans="2:53" x14ac:dyDescent="0.2">
      <c r="B209" s="1"/>
      <c r="E209" s="1"/>
      <c r="G209" s="1"/>
      <c r="I209" s="1"/>
      <c r="K209" s="1"/>
      <c r="M209" s="1"/>
      <c r="O209" s="1"/>
      <c r="Q209" s="1"/>
      <c r="S209" s="1"/>
      <c r="U209" s="1"/>
      <c r="W209" s="1"/>
      <c r="Y209" s="1"/>
      <c r="AA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row>
    <row r="210" spans="2:53" x14ac:dyDescent="0.2">
      <c r="B210" s="1"/>
      <c r="E210" s="1"/>
      <c r="G210" s="1"/>
      <c r="I210" s="1"/>
      <c r="K210" s="1"/>
      <c r="M210" s="1"/>
      <c r="O210" s="1"/>
      <c r="Q210" s="1"/>
      <c r="S210" s="1"/>
      <c r="U210" s="1"/>
      <c r="W210" s="1"/>
      <c r="Y210" s="1"/>
      <c r="AA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row>
    <row r="211" spans="2:53" x14ac:dyDescent="0.2">
      <c r="B211" s="1"/>
      <c r="E211" s="1"/>
      <c r="G211" s="1"/>
      <c r="I211" s="1"/>
      <c r="K211" s="1"/>
      <c r="M211" s="1"/>
      <c r="O211" s="1"/>
      <c r="Q211" s="1"/>
      <c r="S211" s="1"/>
      <c r="U211" s="1"/>
      <c r="W211" s="1"/>
      <c r="Y211" s="1"/>
      <c r="AA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row>
    <row r="212" spans="2:53" x14ac:dyDescent="0.2">
      <c r="B212" s="1"/>
      <c r="E212" s="1"/>
      <c r="G212" s="1"/>
      <c r="I212" s="1"/>
      <c r="K212" s="1"/>
      <c r="M212" s="1"/>
      <c r="O212" s="1"/>
      <c r="Q212" s="1"/>
      <c r="S212" s="1"/>
      <c r="U212" s="1"/>
      <c r="W212" s="1"/>
      <c r="Y212" s="1"/>
      <c r="AA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row>
    <row r="213" spans="2:53" x14ac:dyDescent="0.2">
      <c r="B213" s="1"/>
      <c r="E213" s="1"/>
      <c r="G213" s="1"/>
      <c r="I213" s="1"/>
      <c r="K213" s="1"/>
      <c r="M213" s="1"/>
      <c r="O213" s="1"/>
      <c r="Q213" s="1"/>
      <c r="S213" s="1"/>
      <c r="U213" s="1"/>
      <c r="W213" s="1"/>
      <c r="Y213" s="1"/>
      <c r="AA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row>
    <row r="214" spans="2:53" x14ac:dyDescent="0.2">
      <c r="B214" s="1"/>
      <c r="E214" s="1"/>
      <c r="G214" s="1"/>
      <c r="I214" s="1"/>
      <c r="K214" s="1"/>
      <c r="M214" s="1"/>
      <c r="O214" s="1"/>
      <c r="Q214" s="1"/>
      <c r="S214" s="1"/>
      <c r="U214" s="1"/>
      <c r="W214" s="1"/>
      <c r="Y214" s="1"/>
      <c r="AA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row>
    <row r="215" spans="2:53" x14ac:dyDescent="0.2">
      <c r="B215" s="1"/>
      <c r="E215" s="1"/>
      <c r="G215" s="1"/>
      <c r="I215" s="1"/>
      <c r="K215" s="1"/>
      <c r="M215" s="1"/>
      <c r="O215" s="1"/>
      <c r="Q215" s="1"/>
      <c r="S215" s="1"/>
      <c r="U215" s="1"/>
      <c r="W215" s="1"/>
      <c r="Y215" s="1"/>
      <c r="AA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row>
    <row r="216" spans="2:53" x14ac:dyDescent="0.2">
      <c r="B216" s="1"/>
      <c r="E216" s="1"/>
      <c r="G216" s="1"/>
      <c r="I216" s="1"/>
      <c r="K216" s="1"/>
      <c r="M216" s="1"/>
      <c r="O216" s="1"/>
      <c r="Q216" s="1"/>
      <c r="S216" s="1"/>
      <c r="U216" s="1"/>
      <c r="W216" s="1"/>
      <c r="Y216" s="1"/>
      <c r="AA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row>
    <row r="217" spans="2:53" x14ac:dyDescent="0.2">
      <c r="B217" s="1"/>
      <c r="E217" s="1"/>
      <c r="G217" s="1"/>
      <c r="I217" s="1"/>
      <c r="K217" s="1"/>
      <c r="M217" s="1"/>
      <c r="O217" s="1"/>
      <c r="Q217" s="1"/>
      <c r="S217" s="1"/>
      <c r="U217" s="1"/>
      <c r="W217" s="1"/>
      <c r="Y217" s="1"/>
      <c r="AA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row>
    <row r="218" spans="2:53" x14ac:dyDescent="0.2">
      <c r="B218" s="1"/>
      <c r="E218" s="1"/>
      <c r="G218" s="1"/>
      <c r="I218" s="1"/>
      <c r="K218" s="1"/>
      <c r="M218" s="1"/>
      <c r="O218" s="1"/>
      <c r="Q218" s="1"/>
      <c r="S218" s="1"/>
      <c r="U218" s="1"/>
      <c r="W218" s="1"/>
      <c r="Y218" s="1"/>
      <c r="AA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row>
    <row r="219" spans="2:53" x14ac:dyDescent="0.2">
      <c r="B219" s="1"/>
      <c r="E219" s="1"/>
      <c r="G219" s="1"/>
      <c r="I219" s="1"/>
      <c r="K219" s="1"/>
      <c r="M219" s="1"/>
      <c r="O219" s="1"/>
      <c r="Q219" s="1"/>
      <c r="S219" s="1"/>
      <c r="U219" s="1"/>
      <c r="W219" s="1"/>
      <c r="Y219" s="1"/>
      <c r="AA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row>
    <row r="220" spans="2:53" x14ac:dyDescent="0.2">
      <c r="B220" s="1"/>
      <c r="E220" s="1"/>
      <c r="G220" s="1"/>
      <c r="I220" s="1"/>
      <c r="K220" s="1"/>
      <c r="M220" s="1"/>
      <c r="O220" s="1"/>
      <c r="Q220" s="1"/>
      <c r="S220" s="1"/>
      <c r="U220" s="1"/>
      <c r="W220" s="1"/>
      <c r="Y220" s="1"/>
      <c r="AA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row>
    <row r="221" spans="2:53" x14ac:dyDescent="0.2">
      <c r="B221" s="1"/>
      <c r="E221" s="1"/>
      <c r="G221" s="1"/>
      <c r="I221" s="1"/>
      <c r="K221" s="1"/>
      <c r="M221" s="1"/>
      <c r="O221" s="1"/>
      <c r="Q221" s="1"/>
      <c r="S221" s="1"/>
      <c r="U221" s="1"/>
      <c r="W221" s="1"/>
      <c r="Y221" s="1"/>
      <c r="AA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row>
    <row r="222" spans="2:53" x14ac:dyDescent="0.2">
      <c r="B222" s="1"/>
      <c r="E222" s="1"/>
      <c r="G222" s="1"/>
      <c r="I222" s="1"/>
      <c r="K222" s="1"/>
      <c r="M222" s="1"/>
      <c r="O222" s="1"/>
      <c r="Q222" s="1"/>
      <c r="S222" s="1"/>
      <c r="U222" s="1"/>
      <c r="W222" s="1"/>
      <c r="Y222" s="1"/>
      <c r="AA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row>
    <row r="223" spans="2:53" x14ac:dyDescent="0.2">
      <c r="B223" s="1"/>
      <c r="E223" s="1"/>
      <c r="G223" s="1"/>
      <c r="I223" s="1"/>
      <c r="K223" s="1"/>
      <c r="M223" s="1"/>
      <c r="O223" s="1"/>
      <c r="Q223" s="1"/>
      <c r="S223" s="1"/>
      <c r="U223" s="1"/>
      <c r="W223" s="1"/>
      <c r="Y223" s="1"/>
      <c r="AA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row>
    <row r="224" spans="2:53" x14ac:dyDescent="0.2">
      <c r="B224" s="1"/>
      <c r="E224" s="1"/>
      <c r="G224" s="1"/>
      <c r="I224" s="1"/>
      <c r="K224" s="1"/>
      <c r="M224" s="1"/>
      <c r="O224" s="1"/>
      <c r="Q224" s="1"/>
      <c r="S224" s="1"/>
      <c r="U224" s="1"/>
      <c r="W224" s="1"/>
      <c r="Y224" s="1"/>
      <c r="AA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row>
    <row r="225" spans="2:53" x14ac:dyDescent="0.2">
      <c r="B225" s="1"/>
      <c r="E225" s="1"/>
      <c r="G225" s="1"/>
      <c r="I225" s="1"/>
      <c r="K225" s="1"/>
      <c r="M225" s="1"/>
      <c r="O225" s="1"/>
      <c r="Q225" s="1"/>
      <c r="S225" s="1"/>
      <c r="U225" s="1"/>
      <c r="W225" s="1"/>
      <c r="Y225" s="1"/>
      <c r="AA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row>
    <row r="226" spans="2:53" x14ac:dyDescent="0.2">
      <c r="B226" s="1"/>
      <c r="E226" s="1"/>
      <c r="G226" s="1"/>
      <c r="I226" s="1"/>
      <c r="K226" s="1"/>
      <c r="M226" s="1"/>
      <c r="O226" s="1"/>
      <c r="Q226" s="1"/>
      <c r="S226" s="1"/>
      <c r="U226" s="1"/>
      <c r="W226" s="1"/>
      <c r="Y226" s="1"/>
      <c r="AA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row>
    <row r="227" spans="2:53" x14ac:dyDescent="0.2">
      <c r="B227" s="1"/>
      <c r="E227" s="1"/>
      <c r="G227" s="1"/>
      <c r="I227" s="1"/>
      <c r="K227" s="1"/>
      <c r="M227" s="1"/>
      <c r="O227" s="1"/>
      <c r="Q227" s="1"/>
      <c r="S227" s="1"/>
      <c r="U227" s="1"/>
      <c r="W227" s="1"/>
      <c r="Y227" s="1"/>
      <c r="AA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row>
    <row r="228" spans="2:53" x14ac:dyDescent="0.2">
      <c r="B228" s="1"/>
      <c r="E228" s="1"/>
      <c r="G228" s="1"/>
      <c r="I228" s="1"/>
      <c r="K228" s="1"/>
      <c r="M228" s="1"/>
      <c r="O228" s="1"/>
      <c r="Q228" s="1"/>
      <c r="S228" s="1"/>
      <c r="U228" s="1"/>
      <c r="W228" s="1"/>
      <c r="Y228" s="1"/>
      <c r="AA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row>
    <row r="229" spans="2:53" x14ac:dyDescent="0.2">
      <c r="B229" s="1"/>
      <c r="E229" s="1"/>
      <c r="G229" s="1"/>
      <c r="I229" s="1"/>
      <c r="K229" s="1"/>
      <c r="M229" s="1"/>
      <c r="O229" s="1"/>
      <c r="Q229" s="1"/>
      <c r="S229" s="1"/>
      <c r="U229" s="1"/>
      <c r="W229" s="1"/>
      <c r="Y229" s="1"/>
      <c r="AA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row>
    <row r="230" spans="2:53" x14ac:dyDescent="0.2">
      <c r="B230" s="1"/>
      <c r="E230" s="1"/>
      <c r="G230" s="1"/>
      <c r="I230" s="1"/>
      <c r="K230" s="1"/>
      <c r="M230" s="1"/>
      <c r="O230" s="1"/>
      <c r="Q230" s="1"/>
      <c r="S230" s="1"/>
      <c r="U230" s="1"/>
      <c r="W230" s="1"/>
      <c r="Y230" s="1"/>
      <c r="AA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row>
    <row r="231" spans="2:53" x14ac:dyDescent="0.2">
      <c r="B231" s="1"/>
      <c r="E231" s="1"/>
      <c r="G231" s="1"/>
      <c r="I231" s="1"/>
      <c r="K231" s="1"/>
      <c r="M231" s="1"/>
      <c r="O231" s="1"/>
      <c r="Q231" s="1"/>
      <c r="S231" s="1"/>
      <c r="U231" s="1"/>
      <c r="W231" s="1"/>
      <c r="Y231" s="1"/>
      <c r="AA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row>
    <row r="232" spans="2:53" x14ac:dyDescent="0.2">
      <c r="B232" s="1"/>
      <c r="E232" s="1"/>
      <c r="G232" s="1"/>
      <c r="I232" s="1"/>
      <c r="K232" s="1"/>
      <c r="M232" s="1"/>
      <c r="O232" s="1"/>
      <c r="Q232" s="1"/>
      <c r="S232" s="1"/>
      <c r="U232" s="1"/>
      <c r="W232" s="1"/>
      <c r="Y232" s="1"/>
      <c r="AA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row>
    <row r="233" spans="2:53" x14ac:dyDescent="0.2">
      <c r="B233" s="1"/>
      <c r="E233" s="1"/>
      <c r="G233" s="1"/>
      <c r="I233" s="1"/>
      <c r="K233" s="1"/>
      <c r="M233" s="1"/>
      <c r="O233" s="1"/>
      <c r="Q233" s="1"/>
      <c r="S233" s="1"/>
      <c r="U233" s="1"/>
      <c r="W233" s="1"/>
      <c r="Y233" s="1"/>
      <c r="AA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row>
    <row r="234" spans="2:53" x14ac:dyDescent="0.2">
      <c r="B234" s="1"/>
      <c r="E234" s="1"/>
      <c r="G234" s="1"/>
      <c r="I234" s="1"/>
      <c r="K234" s="1"/>
      <c r="M234" s="1"/>
      <c r="O234" s="1"/>
      <c r="Q234" s="1"/>
      <c r="S234" s="1"/>
      <c r="U234" s="1"/>
      <c r="W234" s="1"/>
      <c r="Y234" s="1"/>
      <c r="AA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row>
    <row r="235" spans="2:53" x14ac:dyDescent="0.2">
      <c r="B235" s="1"/>
      <c r="E235" s="1"/>
      <c r="G235" s="1"/>
      <c r="I235" s="1"/>
      <c r="K235" s="1"/>
      <c r="M235" s="1"/>
      <c r="O235" s="1"/>
      <c r="Q235" s="1"/>
      <c r="S235" s="1"/>
      <c r="U235" s="1"/>
      <c r="W235" s="1"/>
      <c r="Y235" s="1"/>
      <c r="AA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row>
    <row r="236" spans="2:53" x14ac:dyDescent="0.2">
      <c r="B236" s="1"/>
      <c r="E236" s="1"/>
      <c r="G236" s="1"/>
      <c r="I236" s="1"/>
      <c r="K236" s="1"/>
      <c r="M236" s="1"/>
      <c r="O236" s="1"/>
      <c r="Q236" s="1"/>
      <c r="S236" s="1"/>
      <c r="U236" s="1"/>
      <c r="W236" s="1"/>
      <c r="Y236" s="1"/>
      <c r="AA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row>
    <row r="237" spans="2:53" x14ac:dyDescent="0.2">
      <c r="B237" s="1"/>
      <c r="E237" s="1"/>
      <c r="G237" s="1"/>
      <c r="I237" s="1"/>
      <c r="K237" s="1"/>
      <c r="M237" s="1"/>
      <c r="O237" s="1"/>
      <c r="Q237" s="1"/>
      <c r="S237" s="1"/>
      <c r="U237" s="1"/>
      <c r="W237" s="1"/>
      <c r="Y237" s="1"/>
      <c r="AA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row>
    <row r="238" spans="2:53" x14ac:dyDescent="0.2">
      <c r="B238" s="1"/>
      <c r="E238" s="1"/>
      <c r="G238" s="1"/>
      <c r="I238" s="1"/>
      <c r="K238" s="1"/>
      <c r="M238" s="1"/>
      <c r="O238" s="1"/>
      <c r="Q238" s="1"/>
      <c r="S238" s="1"/>
      <c r="U238" s="1"/>
      <c r="W238" s="1"/>
      <c r="Y238" s="1"/>
      <c r="AA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row>
    <row r="239" spans="2:53" x14ac:dyDescent="0.2">
      <c r="B239" s="1"/>
      <c r="E239" s="1"/>
      <c r="G239" s="1"/>
      <c r="I239" s="1"/>
      <c r="K239" s="1"/>
      <c r="M239" s="1"/>
      <c r="O239" s="1"/>
      <c r="Q239" s="1"/>
      <c r="S239" s="1"/>
      <c r="U239" s="1"/>
      <c r="W239" s="1"/>
      <c r="Y239" s="1"/>
      <c r="AA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row>
    <row r="240" spans="2:53" x14ac:dyDescent="0.2">
      <c r="B240" s="1"/>
      <c r="E240" s="1"/>
      <c r="G240" s="1"/>
      <c r="I240" s="1"/>
      <c r="K240" s="1"/>
      <c r="M240" s="1"/>
      <c r="O240" s="1"/>
      <c r="Q240" s="1"/>
      <c r="S240" s="1"/>
      <c r="U240" s="1"/>
      <c r="W240" s="1"/>
      <c r="Y240" s="1"/>
      <c r="AA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row>
    <row r="241" spans="2:53" x14ac:dyDescent="0.2">
      <c r="B241" s="1"/>
      <c r="E241" s="1"/>
      <c r="G241" s="1"/>
      <c r="I241" s="1"/>
      <c r="K241" s="1"/>
      <c r="M241" s="1"/>
      <c r="O241" s="1"/>
      <c r="Q241" s="1"/>
      <c r="S241" s="1"/>
      <c r="U241" s="1"/>
      <c r="W241" s="1"/>
      <c r="Y241" s="1"/>
      <c r="AA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row>
    <row r="242" spans="2:53" x14ac:dyDescent="0.2">
      <c r="B242" s="1"/>
      <c r="E242" s="1"/>
      <c r="G242" s="1"/>
      <c r="I242" s="1"/>
      <c r="K242" s="1"/>
      <c r="M242" s="1"/>
      <c r="O242" s="1"/>
      <c r="Q242" s="1"/>
      <c r="S242" s="1"/>
      <c r="U242" s="1"/>
      <c r="W242" s="1"/>
      <c r="Y242" s="1"/>
      <c r="AA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row>
    <row r="243" spans="2:53" x14ac:dyDescent="0.2">
      <c r="B243" s="1"/>
      <c r="E243" s="1"/>
      <c r="G243" s="1"/>
      <c r="I243" s="1"/>
      <c r="K243" s="1"/>
      <c r="M243" s="1"/>
      <c r="O243" s="1"/>
      <c r="Q243" s="1"/>
      <c r="S243" s="1"/>
      <c r="U243" s="1"/>
      <c r="W243" s="1"/>
      <c r="Y243" s="1"/>
      <c r="AA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row>
    <row r="244" spans="2:53" x14ac:dyDescent="0.2">
      <c r="B244" s="1"/>
      <c r="E244" s="1"/>
      <c r="G244" s="1"/>
      <c r="I244" s="1"/>
      <c r="K244" s="1"/>
      <c r="M244" s="1"/>
      <c r="O244" s="1"/>
      <c r="Q244" s="1"/>
      <c r="S244" s="1"/>
      <c r="U244" s="1"/>
      <c r="W244" s="1"/>
      <c r="Y244" s="1"/>
      <c r="AA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row>
    <row r="245" spans="2:53" x14ac:dyDescent="0.2">
      <c r="B245" s="1"/>
      <c r="E245" s="1"/>
      <c r="G245" s="1"/>
      <c r="I245" s="1"/>
      <c r="K245" s="1"/>
      <c r="M245" s="1"/>
      <c r="O245" s="1"/>
      <c r="Q245" s="1"/>
      <c r="S245" s="1"/>
      <c r="U245" s="1"/>
      <c r="W245" s="1"/>
      <c r="Y245" s="1"/>
      <c r="AA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row>
    <row r="246" spans="2:53" x14ac:dyDescent="0.2">
      <c r="B246" s="1"/>
      <c r="E246" s="1"/>
      <c r="G246" s="1"/>
      <c r="I246" s="1"/>
      <c r="K246" s="1"/>
      <c r="M246" s="1"/>
      <c r="O246" s="1"/>
      <c r="Q246" s="1"/>
      <c r="S246" s="1"/>
      <c r="U246" s="1"/>
      <c r="W246" s="1"/>
      <c r="Y246" s="1"/>
      <c r="AA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row>
    <row r="247" spans="2:53" x14ac:dyDescent="0.2">
      <c r="B247" s="1"/>
      <c r="E247" s="1"/>
      <c r="G247" s="1"/>
      <c r="I247" s="1"/>
      <c r="K247" s="1"/>
      <c r="M247" s="1"/>
      <c r="O247" s="1"/>
      <c r="Q247" s="1"/>
      <c r="S247" s="1"/>
      <c r="U247" s="1"/>
      <c r="W247" s="1"/>
      <c r="Y247" s="1"/>
      <c r="AA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row>
    <row r="248" spans="2:53" x14ac:dyDescent="0.2">
      <c r="B248" s="1"/>
      <c r="E248" s="1"/>
      <c r="G248" s="1"/>
      <c r="I248" s="1"/>
      <c r="K248" s="1"/>
      <c r="M248" s="1"/>
      <c r="O248" s="1"/>
      <c r="Q248" s="1"/>
      <c r="S248" s="1"/>
      <c r="U248" s="1"/>
      <c r="W248" s="1"/>
      <c r="Y248" s="1"/>
      <c r="AA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row>
    <row r="249" spans="2:53" x14ac:dyDescent="0.2">
      <c r="B249" s="1"/>
      <c r="E249" s="1"/>
      <c r="G249" s="1"/>
      <c r="I249" s="1"/>
      <c r="K249" s="1"/>
      <c r="M249" s="1"/>
      <c r="O249" s="1"/>
      <c r="Q249" s="1"/>
      <c r="S249" s="1"/>
      <c r="U249" s="1"/>
      <c r="W249" s="1"/>
      <c r="Y249" s="1"/>
      <c r="AA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row>
    <row r="250" spans="2:53" x14ac:dyDescent="0.2">
      <c r="B250" s="1"/>
      <c r="E250" s="1"/>
      <c r="G250" s="1"/>
      <c r="I250" s="1"/>
      <c r="K250" s="1"/>
      <c r="M250" s="1"/>
      <c r="O250" s="1"/>
      <c r="Q250" s="1"/>
      <c r="S250" s="1"/>
      <c r="U250" s="1"/>
      <c r="W250" s="1"/>
      <c r="Y250" s="1"/>
      <c r="AA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row>
    <row r="251" spans="2:53" x14ac:dyDescent="0.2">
      <c r="B251" s="1"/>
      <c r="E251" s="1"/>
      <c r="G251" s="1"/>
      <c r="I251" s="1"/>
      <c r="K251" s="1"/>
      <c r="M251" s="1"/>
      <c r="O251" s="1"/>
      <c r="Q251" s="1"/>
      <c r="S251" s="1"/>
      <c r="U251" s="1"/>
      <c r="W251" s="1"/>
      <c r="Y251" s="1"/>
      <c r="AA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row>
    <row r="252" spans="2:53" x14ac:dyDescent="0.2">
      <c r="B252" s="1"/>
      <c r="E252" s="1"/>
      <c r="G252" s="1"/>
      <c r="I252" s="1"/>
      <c r="K252" s="1"/>
      <c r="M252" s="1"/>
      <c r="O252" s="1"/>
      <c r="Q252" s="1"/>
      <c r="S252" s="1"/>
      <c r="U252" s="1"/>
      <c r="W252" s="1"/>
      <c r="Y252" s="1"/>
      <c r="AA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row>
    <row r="253" spans="2:53" x14ac:dyDescent="0.2">
      <c r="B253" s="1"/>
      <c r="E253" s="1"/>
      <c r="G253" s="1"/>
      <c r="I253" s="1"/>
      <c r="K253" s="1"/>
      <c r="M253" s="1"/>
      <c r="O253" s="1"/>
      <c r="Q253" s="1"/>
      <c r="S253" s="1"/>
      <c r="U253" s="1"/>
      <c r="W253" s="1"/>
      <c r="Y253" s="1"/>
      <c r="AA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row>
    <row r="254" spans="2:53" x14ac:dyDescent="0.2">
      <c r="B254" s="1"/>
      <c r="E254" s="1"/>
      <c r="G254" s="1"/>
      <c r="I254" s="1"/>
      <c r="K254" s="1"/>
      <c r="M254" s="1"/>
      <c r="O254" s="1"/>
      <c r="Q254" s="1"/>
      <c r="S254" s="1"/>
      <c r="U254" s="1"/>
      <c r="W254" s="1"/>
      <c r="Y254" s="1"/>
      <c r="AA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row>
    <row r="255" spans="2:53" x14ac:dyDescent="0.2">
      <c r="B255" s="1"/>
      <c r="E255" s="1"/>
      <c r="G255" s="1"/>
      <c r="I255" s="1"/>
      <c r="K255" s="1"/>
      <c r="M255" s="1"/>
      <c r="O255" s="1"/>
      <c r="Q255" s="1"/>
      <c r="S255" s="1"/>
      <c r="U255" s="1"/>
      <c r="W255" s="1"/>
      <c r="Y255" s="1"/>
      <c r="AA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row>
    <row r="256" spans="2:53" x14ac:dyDescent="0.2">
      <c r="B256" s="1"/>
      <c r="E256" s="1"/>
      <c r="G256" s="1"/>
      <c r="I256" s="1"/>
      <c r="K256" s="1"/>
      <c r="M256" s="1"/>
      <c r="O256" s="1"/>
      <c r="Q256" s="1"/>
      <c r="S256" s="1"/>
      <c r="U256" s="1"/>
      <c r="W256" s="1"/>
      <c r="Y256" s="1"/>
      <c r="AA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row>
    <row r="257" spans="2:53" x14ac:dyDescent="0.2">
      <c r="B257" s="1"/>
      <c r="E257" s="1"/>
      <c r="G257" s="1"/>
      <c r="I257" s="1"/>
      <c r="K257" s="1"/>
      <c r="M257" s="1"/>
      <c r="O257" s="1"/>
      <c r="Q257" s="1"/>
      <c r="S257" s="1"/>
      <c r="U257" s="1"/>
      <c r="W257" s="1"/>
      <c r="Y257" s="1"/>
      <c r="AA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row>
    <row r="258" spans="2:53" x14ac:dyDescent="0.2">
      <c r="B258" s="1"/>
      <c r="E258" s="1"/>
      <c r="G258" s="1"/>
      <c r="I258" s="1"/>
      <c r="K258" s="1"/>
      <c r="M258" s="1"/>
      <c r="O258" s="1"/>
      <c r="Q258" s="1"/>
      <c r="S258" s="1"/>
      <c r="U258" s="1"/>
      <c r="W258" s="1"/>
      <c r="Y258" s="1"/>
      <c r="AA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row>
    <row r="259" spans="2:53" x14ac:dyDescent="0.2">
      <c r="B259" s="1"/>
      <c r="E259" s="1"/>
      <c r="G259" s="1"/>
      <c r="I259" s="1"/>
      <c r="K259" s="1"/>
      <c r="M259" s="1"/>
      <c r="O259" s="1"/>
      <c r="Q259" s="1"/>
      <c r="S259" s="1"/>
      <c r="U259" s="1"/>
      <c r="W259" s="1"/>
      <c r="Y259" s="1"/>
      <c r="AA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row>
    <row r="260" spans="2:53" x14ac:dyDescent="0.2">
      <c r="B260" s="1"/>
      <c r="E260" s="1"/>
      <c r="G260" s="1"/>
      <c r="I260" s="1"/>
      <c r="K260" s="1"/>
      <c r="M260" s="1"/>
      <c r="O260" s="1"/>
      <c r="Q260" s="1"/>
      <c r="S260" s="1"/>
      <c r="U260" s="1"/>
      <c r="W260" s="1"/>
      <c r="Y260" s="1"/>
      <c r="AA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row>
    <row r="261" spans="2:53" x14ac:dyDescent="0.2">
      <c r="B261" s="1"/>
      <c r="E261" s="1"/>
      <c r="G261" s="1"/>
      <c r="I261" s="1"/>
      <c r="K261" s="1"/>
      <c r="M261" s="1"/>
      <c r="O261" s="1"/>
      <c r="Q261" s="1"/>
      <c r="S261" s="1"/>
      <c r="U261" s="1"/>
      <c r="W261" s="1"/>
      <c r="Y261" s="1"/>
      <c r="AA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row>
    <row r="262" spans="2:53" x14ac:dyDescent="0.2">
      <c r="B262" s="1"/>
      <c r="E262" s="1"/>
      <c r="G262" s="1"/>
      <c r="I262" s="1"/>
      <c r="K262" s="1"/>
      <c r="M262" s="1"/>
      <c r="O262" s="1"/>
      <c r="Q262" s="1"/>
      <c r="S262" s="1"/>
      <c r="U262" s="1"/>
      <c r="W262" s="1"/>
      <c r="Y262" s="1"/>
      <c r="AA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row>
    <row r="263" spans="2:53" x14ac:dyDescent="0.2">
      <c r="B263" s="1"/>
      <c r="E263" s="1"/>
      <c r="G263" s="1"/>
      <c r="I263" s="1"/>
      <c r="K263" s="1"/>
      <c r="M263" s="1"/>
      <c r="O263" s="1"/>
      <c r="Q263" s="1"/>
      <c r="S263" s="1"/>
      <c r="U263" s="1"/>
      <c r="W263" s="1"/>
      <c r="Y263" s="1"/>
      <c r="AA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row>
    <row r="264" spans="2:53" x14ac:dyDescent="0.2">
      <c r="B264" s="1"/>
      <c r="E264" s="1"/>
      <c r="G264" s="1"/>
      <c r="I264" s="1"/>
      <c r="K264" s="1"/>
      <c r="M264" s="1"/>
      <c r="O264" s="1"/>
      <c r="Q264" s="1"/>
      <c r="S264" s="1"/>
      <c r="U264" s="1"/>
      <c r="W264" s="1"/>
      <c r="Y264" s="1"/>
      <c r="AA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row>
    <row r="265" spans="2:53" x14ac:dyDescent="0.2">
      <c r="B265" s="1"/>
      <c r="E265" s="1"/>
      <c r="G265" s="1"/>
      <c r="I265" s="1"/>
      <c r="K265" s="1"/>
      <c r="M265" s="1"/>
      <c r="O265" s="1"/>
      <c r="Q265" s="1"/>
      <c r="S265" s="1"/>
      <c r="U265" s="1"/>
      <c r="W265" s="1"/>
      <c r="Y265" s="1"/>
      <c r="AA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row>
    <row r="266" spans="2:53" x14ac:dyDescent="0.2">
      <c r="B266" s="1"/>
      <c r="E266" s="1"/>
      <c r="G266" s="1"/>
      <c r="I266" s="1"/>
      <c r="K266" s="1"/>
      <c r="M266" s="1"/>
      <c r="O266" s="1"/>
      <c r="Q266" s="1"/>
      <c r="S266" s="1"/>
      <c r="U266" s="1"/>
      <c r="W266" s="1"/>
      <c r="Y266" s="1"/>
      <c r="AA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row>
    <row r="267" spans="2:53" x14ac:dyDescent="0.2">
      <c r="B267" s="1"/>
      <c r="E267" s="1"/>
      <c r="G267" s="1"/>
      <c r="I267" s="1"/>
      <c r="K267" s="1"/>
      <c r="M267" s="1"/>
      <c r="O267" s="1"/>
      <c r="Q267" s="1"/>
      <c r="S267" s="1"/>
      <c r="U267" s="1"/>
      <c r="W267" s="1"/>
      <c r="Y267" s="1"/>
      <c r="AA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row>
    <row r="268" spans="2:53" x14ac:dyDescent="0.2">
      <c r="B268" s="1"/>
      <c r="E268" s="1"/>
      <c r="G268" s="1"/>
      <c r="I268" s="1"/>
      <c r="K268" s="1"/>
      <c r="M268" s="1"/>
      <c r="O268" s="1"/>
      <c r="Q268" s="1"/>
      <c r="S268" s="1"/>
      <c r="U268" s="1"/>
      <c r="W268" s="1"/>
      <c r="Y268" s="1"/>
      <c r="AA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row>
    <row r="269" spans="2:53" x14ac:dyDescent="0.2">
      <c r="B269" s="1"/>
      <c r="E269" s="1"/>
      <c r="G269" s="1"/>
      <c r="I269" s="1"/>
      <c r="K269" s="1"/>
      <c r="M269" s="1"/>
      <c r="O269" s="1"/>
      <c r="Q269" s="1"/>
      <c r="S269" s="1"/>
      <c r="U269" s="1"/>
      <c r="W269" s="1"/>
      <c r="Y269" s="1"/>
      <c r="AA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row>
    <row r="270" spans="2:53" x14ac:dyDescent="0.2">
      <c r="B270" s="1"/>
      <c r="E270" s="1"/>
      <c r="G270" s="1"/>
      <c r="I270" s="1"/>
      <c r="K270" s="1"/>
      <c r="M270" s="1"/>
      <c r="O270" s="1"/>
      <c r="Q270" s="1"/>
      <c r="S270" s="1"/>
      <c r="U270" s="1"/>
      <c r="W270" s="1"/>
      <c r="Y270" s="1"/>
      <c r="AA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row>
    <row r="271" spans="2:53" x14ac:dyDescent="0.2">
      <c r="B271" s="1"/>
      <c r="E271" s="1"/>
      <c r="G271" s="1"/>
      <c r="I271" s="1"/>
      <c r="K271" s="1"/>
      <c r="M271" s="1"/>
      <c r="O271" s="1"/>
      <c r="Q271" s="1"/>
      <c r="S271" s="1"/>
      <c r="U271" s="1"/>
      <c r="W271" s="1"/>
      <c r="Y271" s="1"/>
      <c r="AA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row>
    <row r="272" spans="2:53" x14ac:dyDescent="0.2">
      <c r="B272" s="1"/>
      <c r="E272" s="1"/>
      <c r="G272" s="1"/>
      <c r="I272" s="1"/>
      <c r="K272" s="1"/>
      <c r="M272" s="1"/>
      <c r="O272" s="1"/>
      <c r="Q272" s="1"/>
      <c r="S272" s="1"/>
      <c r="U272" s="1"/>
      <c r="W272" s="1"/>
      <c r="Y272" s="1"/>
      <c r="AA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row>
    <row r="273" spans="2:53" x14ac:dyDescent="0.2">
      <c r="B273" s="1"/>
      <c r="E273" s="1"/>
      <c r="G273" s="1"/>
      <c r="I273" s="1"/>
      <c r="K273" s="1"/>
      <c r="M273" s="1"/>
      <c r="O273" s="1"/>
      <c r="Q273" s="1"/>
      <c r="S273" s="1"/>
      <c r="U273" s="1"/>
      <c r="W273" s="1"/>
      <c r="Y273" s="1"/>
      <c r="AA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row>
    <row r="274" spans="2:53" x14ac:dyDescent="0.2">
      <c r="B274" s="1"/>
      <c r="E274" s="1"/>
      <c r="G274" s="1"/>
      <c r="I274" s="1"/>
      <c r="K274" s="1"/>
      <c r="M274" s="1"/>
      <c r="O274" s="1"/>
      <c r="Q274" s="1"/>
      <c r="S274" s="1"/>
      <c r="U274" s="1"/>
      <c r="W274" s="1"/>
      <c r="Y274" s="1"/>
      <c r="AA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row>
    <row r="275" spans="2:53" x14ac:dyDescent="0.2">
      <c r="B275" s="1"/>
      <c r="E275" s="1"/>
      <c r="G275" s="1"/>
      <c r="I275" s="1"/>
      <c r="K275" s="1"/>
      <c r="M275" s="1"/>
      <c r="O275" s="1"/>
      <c r="Q275" s="1"/>
      <c r="S275" s="1"/>
      <c r="U275" s="1"/>
      <c r="W275" s="1"/>
      <c r="Y275" s="1"/>
      <c r="AA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row>
    <row r="276" spans="2:53" x14ac:dyDescent="0.2">
      <c r="B276" s="1"/>
      <c r="E276" s="1"/>
      <c r="G276" s="1"/>
      <c r="I276" s="1"/>
      <c r="K276" s="1"/>
      <c r="M276" s="1"/>
      <c r="O276" s="1"/>
      <c r="Q276" s="1"/>
      <c r="S276" s="1"/>
      <c r="U276" s="1"/>
      <c r="W276" s="1"/>
      <c r="Y276" s="1"/>
      <c r="AA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row>
    <row r="277" spans="2:53" x14ac:dyDescent="0.2">
      <c r="B277" s="1"/>
      <c r="E277" s="1"/>
      <c r="G277" s="1"/>
      <c r="I277" s="1"/>
      <c r="K277" s="1"/>
      <c r="M277" s="1"/>
      <c r="O277" s="1"/>
      <c r="Q277" s="1"/>
      <c r="S277" s="1"/>
      <c r="U277" s="1"/>
      <c r="W277" s="1"/>
      <c r="Y277" s="1"/>
      <c r="AA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row>
    <row r="278" spans="2:53" x14ac:dyDescent="0.2">
      <c r="B278" s="1"/>
      <c r="E278" s="1"/>
      <c r="G278" s="1"/>
      <c r="I278" s="1"/>
      <c r="K278" s="1"/>
      <c r="M278" s="1"/>
      <c r="O278" s="1"/>
      <c r="Q278" s="1"/>
      <c r="S278" s="1"/>
      <c r="U278" s="1"/>
      <c r="W278" s="1"/>
      <c r="Y278" s="1"/>
      <c r="AA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row>
    <row r="279" spans="2:53" x14ac:dyDescent="0.2">
      <c r="B279" s="1"/>
      <c r="E279" s="1"/>
      <c r="G279" s="1"/>
      <c r="I279" s="1"/>
      <c r="K279" s="1"/>
      <c r="M279" s="1"/>
      <c r="O279" s="1"/>
      <c r="Q279" s="1"/>
      <c r="S279" s="1"/>
      <c r="U279" s="1"/>
      <c r="W279" s="1"/>
      <c r="Y279" s="1"/>
      <c r="AA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row>
    <row r="280" spans="2:53" x14ac:dyDescent="0.2">
      <c r="B280" s="1"/>
      <c r="E280" s="1"/>
      <c r="G280" s="1"/>
      <c r="I280" s="1"/>
      <c r="K280" s="1"/>
      <c r="M280" s="1"/>
      <c r="O280" s="1"/>
      <c r="Q280" s="1"/>
      <c r="S280" s="1"/>
      <c r="U280" s="1"/>
      <c r="W280" s="1"/>
      <c r="Y280" s="1"/>
      <c r="AA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row>
    <row r="281" spans="2:53" x14ac:dyDescent="0.2">
      <c r="B281" s="1"/>
      <c r="E281" s="1"/>
      <c r="G281" s="1"/>
      <c r="I281" s="1"/>
      <c r="K281" s="1"/>
      <c r="M281" s="1"/>
      <c r="O281" s="1"/>
      <c r="Q281" s="1"/>
      <c r="S281" s="1"/>
      <c r="U281" s="1"/>
      <c r="W281" s="1"/>
      <c r="Y281" s="1"/>
      <c r="AA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row>
    <row r="282" spans="2:53" x14ac:dyDescent="0.2">
      <c r="B282" s="1"/>
      <c r="E282" s="1"/>
      <c r="G282" s="1"/>
      <c r="I282" s="1"/>
      <c r="K282" s="1"/>
      <c r="M282" s="1"/>
      <c r="O282" s="1"/>
      <c r="Q282" s="1"/>
      <c r="S282" s="1"/>
      <c r="U282" s="1"/>
      <c r="W282" s="1"/>
      <c r="Y282" s="1"/>
      <c r="AA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row>
    <row r="283" spans="2:53" x14ac:dyDescent="0.2">
      <c r="B283" s="1"/>
      <c r="E283" s="1"/>
      <c r="G283" s="1"/>
      <c r="I283" s="1"/>
      <c r="K283" s="1"/>
      <c r="M283" s="1"/>
      <c r="O283" s="1"/>
      <c r="Q283" s="1"/>
      <c r="S283" s="1"/>
      <c r="U283" s="1"/>
      <c r="W283" s="1"/>
      <c r="Y283" s="1"/>
      <c r="AA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row>
    <row r="284" spans="2:53" x14ac:dyDescent="0.2">
      <c r="B284" s="1"/>
      <c r="E284" s="1"/>
      <c r="G284" s="1"/>
      <c r="I284" s="1"/>
      <c r="K284" s="1"/>
      <c r="M284" s="1"/>
      <c r="O284" s="1"/>
      <c r="Q284" s="1"/>
      <c r="S284" s="1"/>
      <c r="U284" s="1"/>
      <c r="W284" s="1"/>
      <c r="Y284" s="1"/>
      <c r="AA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row>
    <row r="285" spans="2:53" x14ac:dyDescent="0.2">
      <c r="B285" s="1"/>
      <c r="E285" s="1"/>
      <c r="G285" s="1"/>
      <c r="I285" s="1"/>
      <c r="K285" s="1"/>
      <c r="M285" s="1"/>
      <c r="O285" s="1"/>
      <c r="Q285" s="1"/>
      <c r="S285" s="1"/>
      <c r="U285" s="1"/>
      <c r="W285" s="1"/>
      <c r="Y285" s="1"/>
      <c r="AA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row>
    <row r="286" spans="2:53" x14ac:dyDescent="0.2">
      <c r="B286" s="1"/>
      <c r="E286" s="1"/>
      <c r="G286" s="1"/>
      <c r="I286" s="1"/>
      <c r="K286" s="1"/>
      <c r="M286" s="1"/>
      <c r="O286" s="1"/>
      <c r="Q286" s="1"/>
      <c r="S286" s="1"/>
      <c r="U286" s="1"/>
      <c r="W286" s="1"/>
      <c r="Y286" s="1"/>
      <c r="AA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row>
    <row r="287" spans="2:53" x14ac:dyDescent="0.2">
      <c r="B287" s="1"/>
      <c r="E287" s="1"/>
      <c r="G287" s="1"/>
      <c r="I287" s="1"/>
      <c r="K287" s="1"/>
      <c r="M287" s="1"/>
      <c r="O287" s="1"/>
      <c r="Q287" s="1"/>
      <c r="S287" s="1"/>
      <c r="U287" s="1"/>
      <c r="W287" s="1"/>
      <c r="Y287" s="1"/>
      <c r="AA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row>
    <row r="288" spans="2:53" x14ac:dyDescent="0.2">
      <c r="B288" s="1"/>
      <c r="E288" s="1"/>
      <c r="G288" s="1"/>
      <c r="I288" s="1"/>
      <c r="K288" s="1"/>
      <c r="M288" s="1"/>
      <c r="O288" s="1"/>
      <c r="Q288" s="1"/>
      <c r="S288" s="1"/>
      <c r="U288" s="1"/>
      <c r="W288" s="1"/>
      <c r="Y288" s="1"/>
      <c r="AA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row>
  </sheetData>
  <mergeCells count="1">
    <mergeCell ref="A1:AC1"/>
  </mergeCells>
  <phoneticPr fontId="7" type="noConversion"/>
  <printOptions horizontalCentered="1"/>
  <pageMargins left="0" right="0" top="0.25" bottom="0.25" header="0.3" footer="0.3"/>
  <pageSetup scale="60" orientation="landscape"/>
  <ignoredErrors>
    <ignoredError sqref="H6:H9 J6:J9 L6:L9" formula="1"/>
  </ignoredErrors>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A288"/>
  <sheetViews>
    <sheetView topLeftCell="B1" zoomScale="150" zoomScaleNormal="150" zoomScalePageLayoutView="150" workbookViewId="0">
      <selection activeCell="Z4" sqref="D4:Z4"/>
    </sheetView>
  </sheetViews>
  <sheetFormatPr defaultColWidth="8.85546875" defaultRowHeight="12.75" x14ac:dyDescent="0.2"/>
  <cols>
    <col min="1" max="1" width="1.7109375" style="1" customWidth="1"/>
    <col min="2" max="2" width="25.7109375" style="6" customWidth="1"/>
    <col min="3" max="3" width="3.7109375" style="1" hidden="1" customWidth="1"/>
    <col min="4" max="4" width="9.28515625" style="1" customWidth="1"/>
    <col min="5" max="5" width="6.140625" style="7" hidden="1" customWidth="1"/>
    <col min="6" max="6" width="9.28515625" style="1" customWidth="1"/>
    <col min="7" max="7" width="5.42578125" style="7" hidden="1" customWidth="1"/>
    <col min="8" max="8" width="9.28515625" style="1" customWidth="1"/>
    <col min="9" max="9" width="5.42578125" style="7" hidden="1" customWidth="1"/>
    <col min="10" max="10" width="9.28515625" style="1" customWidth="1"/>
    <col min="11" max="11" width="5.42578125" style="7" hidden="1" customWidth="1"/>
    <col min="12" max="12" width="9.28515625" style="1" customWidth="1"/>
    <col min="13" max="13" width="5.42578125" style="7" hidden="1" customWidth="1"/>
    <col min="14" max="14" width="9.28515625" style="1" customWidth="1"/>
    <col min="15" max="15" width="5.42578125" style="7" hidden="1" customWidth="1"/>
    <col min="16" max="16" width="9.28515625" style="1" customWidth="1"/>
    <col min="17" max="17" width="5.42578125" style="7" hidden="1" customWidth="1"/>
    <col min="18" max="18" width="9.28515625" style="1" customWidth="1"/>
    <col min="19" max="19" width="5.42578125" style="7" hidden="1" customWidth="1"/>
    <col min="20" max="20" width="9.28515625" style="1" customWidth="1"/>
    <col min="21" max="21" width="5.42578125" style="7" hidden="1" customWidth="1"/>
    <col min="22" max="22" width="9.28515625" style="1" customWidth="1"/>
    <col min="23" max="23" width="5.42578125" style="7" hidden="1" customWidth="1"/>
    <col min="24" max="24" width="9.28515625" style="1" customWidth="1"/>
    <col min="25" max="25" width="5.42578125" style="7" hidden="1" customWidth="1"/>
    <col min="26" max="26" width="9.28515625" style="1" customWidth="1"/>
    <col min="27" max="27" width="5.42578125" style="7" hidden="1" customWidth="1"/>
    <col min="28" max="28" width="9.28515625" style="1" customWidth="1"/>
    <col min="29" max="29" width="5.140625" style="7" hidden="1" customWidth="1"/>
    <col min="30" max="53" width="8.85546875" style="107"/>
    <col min="54" max="16384" width="8.85546875" style="1"/>
  </cols>
  <sheetData>
    <row r="1" spans="1:53" ht="31.5" customHeight="1" x14ac:dyDescent="0.5">
      <c r="A1" s="241" t="s">
        <v>8</v>
      </c>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row>
    <row r="2" spans="1:53" s="201" customFormat="1" ht="21" customHeight="1" x14ac:dyDescent="0.25">
      <c r="E2" s="202"/>
      <c r="F2" s="203"/>
      <c r="G2" s="202"/>
      <c r="H2" s="203"/>
      <c r="J2" s="203" t="s">
        <v>198</v>
      </c>
      <c r="K2" s="203"/>
      <c r="M2" s="202"/>
      <c r="Q2" s="204" t="s">
        <v>9</v>
      </c>
      <c r="R2" s="205" t="s">
        <v>205</v>
      </c>
      <c r="U2" s="202"/>
      <c r="W2" s="202"/>
      <c r="Y2" s="202"/>
      <c r="AA2" s="202"/>
      <c r="AC2" s="202"/>
    </row>
    <row r="3" spans="1:53" s="8" customFormat="1" ht="4.5" customHeight="1" x14ac:dyDescent="0.2">
      <c r="E3" s="108"/>
      <c r="G3" s="108"/>
      <c r="I3" s="108"/>
      <c r="K3" s="108"/>
      <c r="M3" s="108"/>
      <c r="O3" s="108"/>
      <c r="Q3" s="108"/>
      <c r="S3" s="108"/>
      <c r="U3" s="108"/>
      <c r="W3" s="108"/>
      <c r="Y3" s="108"/>
      <c r="AA3" s="108"/>
      <c r="AC3" s="108"/>
    </row>
    <row r="4" spans="1:53" s="3" customFormat="1" ht="50.25" customHeight="1" x14ac:dyDescent="0.2">
      <c r="A4" s="109"/>
      <c r="B4" s="4"/>
      <c r="C4" s="151" t="s">
        <v>10</v>
      </c>
      <c r="D4" s="152" t="s">
        <v>211</v>
      </c>
      <c r="E4" s="153" t="s">
        <v>163</v>
      </c>
      <c r="F4" s="154" t="s">
        <v>212</v>
      </c>
      <c r="G4" s="151" t="s">
        <v>11</v>
      </c>
      <c r="H4" s="154" t="s">
        <v>213</v>
      </c>
      <c r="I4" s="151" t="s">
        <v>11</v>
      </c>
      <c r="J4" s="154" t="s">
        <v>214</v>
      </c>
      <c r="K4" s="151" t="s">
        <v>11</v>
      </c>
      <c r="L4" s="154" t="s">
        <v>215</v>
      </c>
      <c r="M4" s="151" t="s">
        <v>11</v>
      </c>
      <c r="N4" s="154" t="s">
        <v>216</v>
      </c>
      <c r="O4" s="151" t="s">
        <v>11</v>
      </c>
      <c r="P4" s="154" t="s">
        <v>217</v>
      </c>
      <c r="Q4" s="151" t="s">
        <v>11</v>
      </c>
      <c r="R4" s="154" t="s">
        <v>218</v>
      </c>
      <c r="S4" s="151" t="s">
        <v>11</v>
      </c>
      <c r="T4" s="154" t="s">
        <v>219</v>
      </c>
      <c r="U4" s="151" t="s">
        <v>11</v>
      </c>
      <c r="V4" s="154" t="s">
        <v>220</v>
      </c>
      <c r="W4" s="151" t="s">
        <v>11</v>
      </c>
      <c r="X4" s="154" t="s">
        <v>221</v>
      </c>
      <c r="Y4" s="151" t="s">
        <v>11</v>
      </c>
      <c r="Z4" s="154" t="s">
        <v>222</v>
      </c>
      <c r="AA4" s="155" t="s">
        <v>11</v>
      </c>
      <c r="AB4" s="184" t="s">
        <v>12</v>
      </c>
      <c r="AC4" s="185" t="s">
        <v>13</v>
      </c>
      <c r="AD4" s="150"/>
      <c r="AE4" s="109"/>
      <c r="AF4" s="109"/>
      <c r="AG4" s="109"/>
      <c r="AH4" s="109"/>
      <c r="AI4" s="109"/>
      <c r="AJ4" s="109"/>
      <c r="AK4" s="109"/>
      <c r="AL4" s="109"/>
      <c r="AM4" s="109"/>
      <c r="AN4" s="109"/>
      <c r="AO4" s="109"/>
      <c r="AP4" s="109"/>
      <c r="AQ4" s="109"/>
      <c r="AR4" s="109"/>
      <c r="AS4" s="109"/>
      <c r="AT4" s="109"/>
      <c r="AU4" s="109"/>
      <c r="AV4" s="109"/>
      <c r="AW4" s="109"/>
      <c r="AX4" s="109"/>
      <c r="AY4" s="109"/>
      <c r="AZ4" s="109"/>
      <c r="BA4" s="109"/>
    </row>
    <row r="5" spans="1:53" s="5" customFormat="1" ht="15.95" customHeight="1" x14ac:dyDescent="0.2">
      <c r="A5" s="110"/>
      <c r="B5" s="221" t="s">
        <v>14</v>
      </c>
      <c r="C5" s="213"/>
      <c r="D5" s="213"/>
      <c r="E5" s="222"/>
      <c r="F5" s="213"/>
      <c r="G5" s="222"/>
      <c r="H5" s="213"/>
      <c r="I5" s="222"/>
      <c r="J5" s="213"/>
      <c r="K5" s="222"/>
      <c r="L5" s="213"/>
      <c r="M5" s="222"/>
      <c r="N5" s="213"/>
      <c r="O5" s="222"/>
      <c r="P5" s="213"/>
      <c r="Q5" s="222"/>
      <c r="R5" s="213"/>
      <c r="S5" s="222"/>
      <c r="T5" s="213"/>
      <c r="U5" s="222"/>
      <c r="V5" s="213"/>
      <c r="W5" s="222"/>
      <c r="X5" s="213"/>
      <c r="Y5" s="222"/>
      <c r="Z5" s="213"/>
      <c r="AA5" s="222"/>
      <c r="AB5" s="213"/>
      <c r="AC5" s="122"/>
      <c r="AD5" s="110"/>
      <c r="AE5" s="110"/>
      <c r="AF5" s="110"/>
      <c r="AG5" s="110"/>
      <c r="AH5" s="110"/>
      <c r="AI5" s="110"/>
      <c r="AJ5" s="110"/>
      <c r="AK5" s="110"/>
      <c r="AL5" s="110"/>
      <c r="AM5" s="110"/>
      <c r="AN5" s="110"/>
      <c r="AO5" s="110"/>
      <c r="AP5" s="110"/>
      <c r="AQ5" s="110"/>
      <c r="AR5" s="110"/>
      <c r="AS5" s="110"/>
      <c r="AT5" s="110"/>
      <c r="AU5" s="110"/>
      <c r="AV5" s="110"/>
      <c r="AW5" s="110"/>
      <c r="AX5" s="110"/>
      <c r="AY5" s="110"/>
      <c r="AZ5" s="110"/>
      <c r="BA5" s="110"/>
    </row>
    <row r="6" spans="1:53" s="5" customFormat="1" ht="15.95" customHeight="1" x14ac:dyDescent="0.2">
      <c r="A6" s="110"/>
      <c r="B6" s="123" t="str">
        <f>'Cash Flow - Y2'!B8</f>
        <v>60% pay $10</v>
      </c>
      <c r="C6" s="124"/>
      <c r="D6" s="125">
        <f>'Cash Flow - Y2'!C8</f>
        <v>0</v>
      </c>
      <c r="E6" s="126" t="str">
        <f>IF($D$14=0,"-",(D6*100)/$D$14)</f>
        <v>-</v>
      </c>
      <c r="F6" s="125">
        <f>'Cash Flow - Y2'!D8</f>
        <v>0</v>
      </c>
      <c r="G6" s="126" t="str">
        <f>IF(F$14=0,"-",(F6*100)/F$14)</f>
        <v>-</v>
      </c>
      <c r="H6" s="125">
        <f>'Cash Flow - Y2'!E8</f>
        <v>0</v>
      </c>
      <c r="I6" s="126" t="str">
        <f>IF(H$14=0,"-",(H6*100)/H$14)</f>
        <v>-</v>
      </c>
      <c r="J6" s="125">
        <f>'Cash Flow - Y2'!F8</f>
        <v>0</v>
      </c>
      <c r="K6" s="126" t="str">
        <f>IF(J$14=0,"-",(J6*100)/J$14)</f>
        <v>-</v>
      </c>
      <c r="L6" s="125">
        <f>'Cash Flow - Y2'!G8</f>
        <v>0</v>
      </c>
      <c r="M6" s="126" t="str">
        <f>IF(L$14=0,"-",(L6*100)/L$14)</f>
        <v>-</v>
      </c>
      <c r="N6" s="125">
        <f>'Cash Flow - Y2'!H8</f>
        <v>0</v>
      </c>
      <c r="O6" s="126" t="str">
        <f>IF(N$14=0,"-",(N6*100)/N$14)</f>
        <v>-</v>
      </c>
      <c r="P6" s="125">
        <f>'Cash Flow - Y2'!I8</f>
        <v>0</v>
      </c>
      <c r="Q6" s="126" t="str">
        <f>IF(P$14=0,"-",(P6*100)/P$14)</f>
        <v>-</v>
      </c>
      <c r="R6" s="125">
        <f>'Cash Flow - Y2'!J8</f>
        <v>0</v>
      </c>
      <c r="S6" s="126" t="str">
        <f>IF(R$14=0,"-",(R6*100)/R$14)</f>
        <v>-</v>
      </c>
      <c r="T6" s="125">
        <f>'Cash Flow - Y2'!K8</f>
        <v>0</v>
      </c>
      <c r="U6" s="126" t="str">
        <f>IF(T$14=0,"-",(T6*100)/T$14)</f>
        <v>-</v>
      </c>
      <c r="V6" s="125">
        <f>'Cash Flow - Y2'!L8</f>
        <v>0</v>
      </c>
      <c r="W6" s="126" t="str">
        <f>IF(V$14=0,"-",(V6*100)/V$14)</f>
        <v>-</v>
      </c>
      <c r="X6" s="125">
        <f>'Cash Flow - Y2'!M8</f>
        <v>0</v>
      </c>
      <c r="Y6" s="126" t="str">
        <f>IF(X$14=0,"-",(X6*100)/X$14)</f>
        <v>-</v>
      </c>
      <c r="Z6" s="125">
        <f>'Cash Flow - Y2'!N8</f>
        <v>0</v>
      </c>
      <c r="AA6" s="126" t="str">
        <f>IF(Z$14=0,"-",(Z6*100)/Z$14)</f>
        <v>-</v>
      </c>
      <c r="AB6" s="125">
        <f>SUM(D6+F6+H6+J6+L6+N6+P6+R6+T6+V6+X6+Z6)</f>
        <v>0</v>
      </c>
      <c r="AC6" s="127" t="str">
        <f>IF(AB$14=0,"-",(AB6*100)/AB$14)</f>
        <v>-</v>
      </c>
      <c r="AD6" s="110"/>
      <c r="AE6" s="110"/>
      <c r="AF6" s="110"/>
      <c r="AG6" s="110"/>
      <c r="AH6" s="110"/>
      <c r="AI6" s="110"/>
      <c r="AJ6" s="110"/>
      <c r="AK6" s="110"/>
      <c r="AL6" s="110"/>
      <c r="AM6" s="110"/>
      <c r="AN6" s="110"/>
      <c r="AO6" s="110"/>
      <c r="AP6" s="110"/>
      <c r="AQ6" s="110"/>
      <c r="AR6" s="110"/>
      <c r="AS6" s="110"/>
      <c r="AT6" s="110"/>
      <c r="AU6" s="110"/>
      <c r="AV6" s="110"/>
      <c r="AW6" s="110"/>
      <c r="AX6" s="110"/>
      <c r="AY6" s="110"/>
      <c r="AZ6" s="110"/>
      <c r="BA6" s="110"/>
    </row>
    <row r="7" spans="1:53" s="5" customFormat="1" ht="15.95" customHeight="1" x14ac:dyDescent="0.2">
      <c r="A7" s="110"/>
      <c r="B7" s="123" t="str">
        <f>'Cash Flow - Y2'!B9</f>
        <v>20% pay $5</v>
      </c>
      <c r="C7" s="124"/>
      <c r="D7" s="125">
        <f>'Cash Flow - Y2'!C9</f>
        <v>0</v>
      </c>
      <c r="E7" s="126" t="str">
        <f>IF($D$14=0,"-",(D7*100)/$D$14)</f>
        <v>-</v>
      </c>
      <c r="F7" s="125">
        <f>'Cash Flow - Y2'!D9</f>
        <v>0</v>
      </c>
      <c r="G7" s="126" t="str">
        <f>IF(F$14=0,"-",(F7*100)/F$14)</f>
        <v>-</v>
      </c>
      <c r="H7" s="125">
        <f>'Cash Flow - Y2'!E9</f>
        <v>0</v>
      </c>
      <c r="I7" s="126" t="str">
        <f>IF(H$14=0,"-",(H7*100)/H$14)</f>
        <v>-</v>
      </c>
      <c r="J7" s="125">
        <f>'Cash Flow - Y2'!F9</f>
        <v>0</v>
      </c>
      <c r="K7" s="126" t="str">
        <f>IF(J$14=0,"-",(J7*100)/J$14)</f>
        <v>-</v>
      </c>
      <c r="L7" s="125">
        <f>'Cash Flow - Y2'!G9</f>
        <v>0</v>
      </c>
      <c r="M7" s="126" t="str">
        <f>IF(L$14=0,"-",(L7*100)/L$14)</f>
        <v>-</v>
      </c>
      <c r="N7" s="125">
        <f>'Cash Flow - Y2'!H9</f>
        <v>0</v>
      </c>
      <c r="O7" s="126" t="str">
        <f>IF(N$14=0,"-",(N7*100)/N$14)</f>
        <v>-</v>
      </c>
      <c r="P7" s="125">
        <f>'Cash Flow - Y2'!I9</f>
        <v>0</v>
      </c>
      <c r="Q7" s="126" t="str">
        <f>IF(P$14=0,"-",(P7*100)/P$14)</f>
        <v>-</v>
      </c>
      <c r="R7" s="125">
        <f>'Cash Flow - Y2'!J9</f>
        <v>0</v>
      </c>
      <c r="S7" s="126" t="str">
        <f>IF(R$14=0,"-",(R7*100)/R$14)</f>
        <v>-</v>
      </c>
      <c r="T7" s="125">
        <f>'Cash Flow - Y2'!K9</f>
        <v>0</v>
      </c>
      <c r="U7" s="126" t="str">
        <f>IF(T$14=0,"-",(T7*100)/T$14)</f>
        <v>-</v>
      </c>
      <c r="V7" s="125">
        <f>'Cash Flow - Y2'!L9</f>
        <v>0</v>
      </c>
      <c r="W7" s="126" t="str">
        <f>IF(V$14=0,"-",(V7*100)/V$14)</f>
        <v>-</v>
      </c>
      <c r="X7" s="125">
        <f>'Cash Flow - Y2'!M9</f>
        <v>0</v>
      </c>
      <c r="Y7" s="126" t="str">
        <f>IF(X$14=0,"-",(X7*100)/X$14)</f>
        <v>-</v>
      </c>
      <c r="Z7" s="125">
        <f>'Cash Flow - Y2'!N9</f>
        <v>0</v>
      </c>
      <c r="AA7" s="126" t="str">
        <f>IF(Z$14=0,"-",(Z7*100)/Z$14)</f>
        <v>-</v>
      </c>
      <c r="AB7" s="125">
        <f t="shared" ref="AB7:AB9" si="0">SUM(D7+F7+H7+J7+L7+N7+P7+R7+T7+V7+X7+Z7)</f>
        <v>0</v>
      </c>
      <c r="AC7" s="127" t="str">
        <f>IF(AB$14=0,"-",(AB7*100)/AB$14)</f>
        <v>-</v>
      </c>
      <c r="AD7" s="110"/>
      <c r="AE7" s="110"/>
      <c r="AF7" s="110"/>
      <c r="AG7" s="110"/>
      <c r="AH7" s="110"/>
      <c r="AI7" s="110"/>
      <c r="AJ7" s="110"/>
      <c r="AK7" s="110"/>
      <c r="AL7" s="110"/>
      <c r="AM7" s="110"/>
      <c r="AN7" s="110"/>
      <c r="AO7" s="110"/>
      <c r="AP7" s="110"/>
      <c r="AQ7" s="110"/>
      <c r="AR7" s="110"/>
      <c r="AS7" s="110"/>
      <c r="AT7" s="110"/>
      <c r="AU7" s="110"/>
      <c r="AV7" s="110"/>
      <c r="AW7" s="110"/>
      <c r="AX7" s="110"/>
      <c r="AY7" s="110"/>
      <c r="AZ7" s="110"/>
      <c r="BA7" s="110"/>
    </row>
    <row r="8" spans="1:53" s="5" customFormat="1" ht="15.95" customHeight="1" x14ac:dyDescent="0.2">
      <c r="A8" s="110"/>
      <c r="B8" s="123" t="str">
        <f>'Cash Flow - Y2'!B10</f>
        <v>20% pay $20</v>
      </c>
      <c r="C8" s="124"/>
      <c r="D8" s="125">
        <f>'Cash Flow - Y2'!C10</f>
        <v>0</v>
      </c>
      <c r="E8" s="126" t="str">
        <f>IF($D$14=0,"-",(D8*100)/$D$14)</f>
        <v>-</v>
      </c>
      <c r="F8" s="125">
        <f>'Cash Flow - Y2'!D10</f>
        <v>0</v>
      </c>
      <c r="G8" s="126" t="str">
        <f>IF(F$14=0,"-",(F8*100)/F$14)</f>
        <v>-</v>
      </c>
      <c r="H8" s="125">
        <f>'Cash Flow - Y2'!E10</f>
        <v>0</v>
      </c>
      <c r="I8" s="126" t="str">
        <f>IF(H$14=0,"-",(H8*100)/H$14)</f>
        <v>-</v>
      </c>
      <c r="J8" s="125">
        <f>'Cash Flow - Y2'!F10</f>
        <v>0</v>
      </c>
      <c r="K8" s="126" t="str">
        <f>IF(J$14=0,"-",(J8*100)/J$14)</f>
        <v>-</v>
      </c>
      <c r="L8" s="125">
        <f>'Cash Flow - Y2'!G10</f>
        <v>0</v>
      </c>
      <c r="M8" s="126" t="str">
        <f>IF(L$14=0,"-",(L8*100)/L$14)</f>
        <v>-</v>
      </c>
      <c r="N8" s="125">
        <f>'Cash Flow - Y2'!H10</f>
        <v>0</v>
      </c>
      <c r="O8" s="126" t="str">
        <f>IF(N$14=0,"-",(N8*100)/N$14)</f>
        <v>-</v>
      </c>
      <c r="P8" s="125">
        <f>'Cash Flow - Y2'!I10</f>
        <v>0</v>
      </c>
      <c r="Q8" s="126" t="str">
        <f>IF(P$14=0,"-",(P8*100)/P$14)</f>
        <v>-</v>
      </c>
      <c r="R8" s="125">
        <f>'Cash Flow - Y2'!J10</f>
        <v>0</v>
      </c>
      <c r="S8" s="126" t="str">
        <f>IF(R$14=0,"-",(R8*100)/R$14)</f>
        <v>-</v>
      </c>
      <c r="T8" s="125">
        <f>'Cash Flow - Y2'!K10</f>
        <v>0</v>
      </c>
      <c r="U8" s="126" t="str">
        <f>IF(T$14=0,"-",(T8*100)/T$14)</f>
        <v>-</v>
      </c>
      <c r="V8" s="125">
        <f>'Cash Flow - Y2'!L10</f>
        <v>0</v>
      </c>
      <c r="W8" s="126" t="str">
        <f>IF(V$14=0,"-",(V8*100)/V$14)</f>
        <v>-</v>
      </c>
      <c r="X8" s="125">
        <f>'Cash Flow - Y2'!M10</f>
        <v>0</v>
      </c>
      <c r="Y8" s="126" t="str">
        <f>IF(X$14=0,"-",(X8*100)/X$14)</f>
        <v>-</v>
      </c>
      <c r="Z8" s="125">
        <f>'Cash Flow - Y2'!N10</f>
        <v>0</v>
      </c>
      <c r="AA8" s="126" t="str">
        <f>IF(Z$14=0,"-",(Z8*100)/Z$14)</f>
        <v>-</v>
      </c>
      <c r="AB8" s="125">
        <f t="shared" si="0"/>
        <v>0</v>
      </c>
      <c r="AC8" s="127" t="str">
        <f>IF(AB$14=0,"-",(AB8*100)/AB$14)</f>
        <v>-</v>
      </c>
      <c r="AD8" s="110"/>
      <c r="AE8" s="110"/>
      <c r="AF8" s="110"/>
      <c r="AG8" s="110"/>
      <c r="AH8" s="110"/>
      <c r="AI8" s="110"/>
      <c r="AJ8" s="110"/>
      <c r="AK8" s="110"/>
      <c r="AL8" s="110"/>
      <c r="AM8" s="110"/>
      <c r="AN8" s="110"/>
      <c r="AO8" s="110"/>
      <c r="AP8" s="110"/>
      <c r="AQ8" s="110"/>
      <c r="AR8" s="110"/>
      <c r="AS8" s="110"/>
      <c r="AT8" s="110"/>
      <c r="AU8" s="110"/>
      <c r="AV8" s="110"/>
      <c r="AW8" s="110"/>
      <c r="AX8" s="110"/>
      <c r="AY8" s="110"/>
      <c r="AZ8" s="110"/>
      <c r="BA8" s="110"/>
    </row>
    <row r="9" spans="1:53" s="5" customFormat="1" ht="15.95" customHeight="1" thickBot="1" x14ac:dyDescent="0.25">
      <c r="A9" s="110"/>
      <c r="B9" s="123" t="str">
        <f>'Cash Flow - Y2'!B11</f>
        <v xml:space="preserve"> </v>
      </c>
      <c r="C9" s="124"/>
      <c r="D9" s="125">
        <f>'Cash Flow - Y2'!C11</f>
        <v>0</v>
      </c>
      <c r="E9" s="126" t="str">
        <f>IF($D$14=0,"-",(D9*100)/$D$14)</f>
        <v>-</v>
      </c>
      <c r="F9" s="125">
        <f>'Cash Flow - Y2'!D11</f>
        <v>0</v>
      </c>
      <c r="G9" s="126" t="str">
        <f>IF(F$14=0,"-",(F9*100)/F$14)</f>
        <v>-</v>
      </c>
      <c r="H9" s="125">
        <f>'Cash Flow - Y2'!E11</f>
        <v>0</v>
      </c>
      <c r="I9" s="126" t="str">
        <f>IF(H$14=0,"-",(H9*100)/H$14)</f>
        <v>-</v>
      </c>
      <c r="J9" s="125">
        <f>'Cash Flow - Y2'!F11</f>
        <v>0</v>
      </c>
      <c r="K9" s="126" t="str">
        <f>IF(J$14=0,"-",(J9*100)/J$14)</f>
        <v>-</v>
      </c>
      <c r="L9" s="125">
        <f>'Cash Flow - Y2'!G11</f>
        <v>0</v>
      </c>
      <c r="M9" s="126" t="str">
        <f>IF(L$14=0,"-",(L9*100)/L$14)</f>
        <v>-</v>
      </c>
      <c r="N9" s="125">
        <f>'Cash Flow - Y2'!H11</f>
        <v>0</v>
      </c>
      <c r="O9" s="126" t="str">
        <f>IF(N$14=0,"-",(N9*100)/N$14)</f>
        <v>-</v>
      </c>
      <c r="P9" s="125">
        <f>'Cash Flow - Y2'!I11</f>
        <v>0</v>
      </c>
      <c r="Q9" s="126" t="str">
        <f>IF(P$14=0,"-",(P9*100)/P$14)</f>
        <v>-</v>
      </c>
      <c r="R9" s="125">
        <f>'Cash Flow - Y2'!J11</f>
        <v>0</v>
      </c>
      <c r="S9" s="126" t="str">
        <f>IF(R$14=0,"-",(R9*100)/R$14)</f>
        <v>-</v>
      </c>
      <c r="T9" s="125">
        <f>'Cash Flow - Y2'!K11</f>
        <v>0</v>
      </c>
      <c r="U9" s="126" t="str">
        <f>IF(T$14=0,"-",(T9*100)/T$14)</f>
        <v>-</v>
      </c>
      <c r="V9" s="125">
        <f>'Cash Flow - Y2'!L11</f>
        <v>0</v>
      </c>
      <c r="W9" s="126" t="str">
        <f>IF(V$14=0,"-",(V9*100)/V$14)</f>
        <v>-</v>
      </c>
      <c r="X9" s="125">
        <f>'Cash Flow - Y2'!M11</f>
        <v>0</v>
      </c>
      <c r="Y9" s="126" t="str">
        <f>IF(X$14=0,"-",(X9*100)/X$14)</f>
        <v>-</v>
      </c>
      <c r="Z9" s="125">
        <f>'Cash Flow - Y2'!N11</f>
        <v>0</v>
      </c>
      <c r="AA9" s="126" t="str">
        <f>IF(Z$14=0,"-",(Z9*100)/Z$14)</f>
        <v>-</v>
      </c>
      <c r="AB9" s="125">
        <f t="shared" si="0"/>
        <v>0</v>
      </c>
      <c r="AC9" s="127" t="str">
        <f>IF(AB$14=0,"-",(AB9*100)/AB$14)</f>
        <v>-</v>
      </c>
      <c r="AD9" s="110"/>
      <c r="AE9" s="110"/>
      <c r="AF9" s="110"/>
      <c r="AG9" s="110"/>
      <c r="AH9" s="110"/>
      <c r="AI9" s="110"/>
      <c r="AJ9" s="110"/>
      <c r="AK9" s="110"/>
      <c r="AL9" s="110"/>
      <c r="AM9" s="110"/>
      <c r="AN9" s="110"/>
      <c r="AO9" s="110"/>
      <c r="AP9" s="110"/>
      <c r="AQ9" s="110"/>
      <c r="AR9" s="110"/>
      <c r="AS9" s="110"/>
      <c r="AT9" s="110"/>
      <c r="AU9" s="110"/>
      <c r="AV9" s="110"/>
      <c r="AW9" s="110"/>
      <c r="AX9" s="110"/>
      <c r="AY9" s="110"/>
      <c r="AZ9" s="110"/>
      <c r="BA9" s="110"/>
    </row>
    <row r="10" spans="1:53" s="5" customFormat="1" ht="15.95" hidden="1" customHeight="1" thickBot="1" x14ac:dyDescent="0.25">
      <c r="A10" s="110"/>
      <c r="B10" s="128" t="s">
        <v>1</v>
      </c>
      <c r="C10" s="129"/>
      <c r="D10" s="130"/>
      <c r="E10" s="126" t="str">
        <f>IF($D$14=0,"-",(D10*100)/$D$14)</f>
        <v>-</v>
      </c>
      <c r="F10" s="125"/>
      <c r="G10" s="126" t="str">
        <f>IF(F$14=0,"-",(F10*100)/F$14)</f>
        <v>-</v>
      </c>
      <c r="H10" s="125"/>
      <c r="I10" s="126" t="str">
        <f>IF(H$14=0,"-",(H10*100)/H$14)</f>
        <v>-</v>
      </c>
      <c r="J10" s="125"/>
      <c r="K10" s="126" t="str">
        <f>IF(J$14=0,"-",(J10*100)/J$14)</f>
        <v>-</v>
      </c>
      <c r="L10" s="125"/>
      <c r="M10" s="126" t="str">
        <f>IF(L$14=0,"-",(L10*100)/L$14)</f>
        <v>-</v>
      </c>
      <c r="N10" s="125"/>
      <c r="O10" s="126" t="str">
        <f>IF(N$14=0,"-",(N10*100)/N$14)</f>
        <v>-</v>
      </c>
      <c r="P10" s="125"/>
      <c r="Q10" s="126" t="str">
        <f>IF(P$14=0,"-",(P10*100)/P$14)</f>
        <v>-</v>
      </c>
      <c r="R10" s="125"/>
      <c r="S10" s="126" t="str">
        <f>IF(R$14=0,"-",(R10*100)/R$14)</f>
        <v>-</v>
      </c>
      <c r="T10" s="125"/>
      <c r="U10" s="126" t="str">
        <f>IF(T$14=0,"-",(T10*100)/T$14)</f>
        <v>-</v>
      </c>
      <c r="V10" s="130"/>
      <c r="W10" s="126" t="str">
        <f>IF(V$14=0,"-",(V10*100)/V$14)</f>
        <v>-</v>
      </c>
      <c r="X10" s="125"/>
      <c r="Y10" s="126" t="str">
        <f>IF(X$14=0,"-",(X10*100)/X$14)</f>
        <v>-</v>
      </c>
      <c r="Z10" s="131"/>
      <c r="AA10" s="126" t="str">
        <f>IF(Z$14=0,"-",(Z10*100)/Z$14)</f>
        <v>-</v>
      </c>
      <c r="AB10" s="130"/>
      <c r="AC10" s="127" t="str">
        <f>IF(AB$14=0,"-",(AB10*100)/AB$14)</f>
        <v>-</v>
      </c>
      <c r="AD10" s="110"/>
      <c r="AE10" s="110"/>
      <c r="AF10" s="110"/>
      <c r="AG10" s="110"/>
      <c r="AH10" s="110"/>
      <c r="AI10" s="110"/>
      <c r="AJ10" s="110"/>
      <c r="AK10" s="110"/>
      <c r="AL10" s="110"/>
      <c r="AM10" s="110"/>
      <c r="AN10" s="110"/>
      <c r="AO10" s="110"/>
      <c r="AP10" s="110"/>
      <c r="AQ10" s="110"/>
      <c r="AR10" s="110"/>
      <c r="AS10" s="110"/>
      <c r="AT10" s="110"/>
      <c r="AU10" s="110"/>
      <c r="AV10" s="110"/>
      <c r="AW10" s="110"/>
      <c r="AX10" s="110"/>
      <c r="AY10" s="110"/>
      <c r="AZ10" s="110"/>
      <c r="BA10" s="110"/>
    </row>
    <row r="11" spans="1:53" s="5" customFormat="1" ht="15.95" hidden="1" customHeight="1" x14ac:dyDescent="0.2">
      <c r="A11" s="110"/>
      <c r="B11" s="132" t="s">
        <v>15</v>
      </c>
      <c r="C11" s="133"/>
      <c r="D11" s="134"/>
      <c r="E11" s="135" t="str">
        <f t="shared" ref="E11:E13" si="1">IF($D$14=0,"-",(D11*100)/$D$14)</f>
        <v>-</v>
      </c>
      <c r="F11" s="134"/>
      <c r="G11" s="135" t="str">
        <f t="shared" ref="G11:G13" si="2">IF(F$14=0,"-",(F11*100)/F$14)</f>
        <v>-</v>
      </c>
      <c r="H11" s="134"/>
      <c r="I11" s="135" t="str">
        <f t="shared" ref="I11:I13" si="3">IF(H$14=0,"-",(H11*100)/H$14)</f>
        <v>-</v>
      </c>
      <c r="J11" s="134"/>
      <c r="K11" s="135" t="str">
        <f t="shared" ref="K11:K13" si="4">IF(J$14=0,"-",(J11*100)/J$14)</f>
        <v>-</v>
      </c>
      <c r="L11" s="134"/>
      <c r="M11" s="135" t="str">
        <f t="shared" ref="M11:M13" si="5">IF(L$14=0,"-",(L11*100)/L$14)</f>
        <v>-</v>
      </c>
      <c r="N11" s="134"/>
      <c r="O11" s="135" t="str">
        <f t="shared" ref="O11:O13" si="6">IF(N$14=0,"-",(N11*100)/N$14)</f>
        <v>-</v>
      </c>
      <c r="P11" s="134"/>
      <c r="Q11" s="135" t="str">
        <f t="shared" ref="Q11:Q13" si="7">IF(P$14=0,"-",(P11*100)/P$14)</f>
        <v>-</v>
      </c>
      <c r="R11" s="134"/>
      <c r="S11" s="135" t="str">
        <f t="shared" ref="S11:S13" si="8">IF(R$14=0,"-",(R11*100)/R$14)</f>
        <v>-</v>
      </c>
      <c r="T11" s="134"/>
      <c r="U11" s="135" t="str">
        <f t="shared" ref="U11:U13" si="9">IF(T$14=0,"-",(T11*100)/T$14)</f>
        <v>-</v>
      </c>
      <c r="V11" s="134"/>
      <c r="W11" s="135" t="str">
        <f t="shared" ref="W11:W13" si="10">IF(V$14=0,"-",(V11*100)/V$14)</f>
        <v>-</v>
      </c>
      <c r="X11" s="134"/>
      <c r="Y11" s="135" t="str">
        <f t="shared" ref="Y11:Y13" si="11">IF(X$14=0,"-",(X11*100)/X$14)</f>
        <v>-</v>
      </c>
      <c r="Z11" s="134"/>
      <c r="AA11" s="135" t="str">
        <f t="shared" ref="AA11:AA13" si="12">IF(Z$14=0,"-",(Z11*100)/Z$14)</f>
        <v>-</v>
      </c>
      <c r="AB11" s="134"/>
      <c r="AC11" s="127" t="str">
        <f t="shared" ref="AC11:AC13" si="13">IF(AB$14=0,"-",(AB11*100)/AB$14)</f>
        <v>-</v>
      </c>
      <c r="AD11" s="110"/>
      <c r="AE11" s="110"/>
      <c r="AF11" s="110"/>
      <c r="AG11" s="110"/>
      <c r="AH11" s="110"/>
      <c r="AI11" s="110"/>
      <c r="AJ11" s="110"/>
      <c r="AK11" s="110"/>
      <c r="AL11" s="110"/>
      <c r="AM11" s="110"/>
      <c r="AN11" s="110"/>
      <c r="AO11" s="110"/>
      <c r="AP11" s="110"/>
      <c r="AQ11" s="110"/>
      <c r="AR11" s="110"/>
      <c r="AS11" s="110"/>
      <c r="AT11" s="110"/>
      <c r="AU11" s="110"/>
      <c r="AV11" s="110"/>
      <c r="AW11" s="110"/>
      <c r="AX11" s="110"/>
      <c r="AY11" s="110"/>
      <c r="AZ11" s="110"/>
      <c r="BA11" s="110"/>
    </row>
    <row r="12" spans="1:53" s="5" customFormat="1" ht="15.95" hidden="1" customHeight="1" x14ac:dyDescent="0.2">
      <c r="A12" s="110"/>
      <c r="B12" s="128" t="s">
        <v>16</v>
      </c>
      <c r="C12" s="129"/>
      <c r="D12" s="130"/>
      <c r="E12" s="135" t="str">
        <f t="shared" si="1"/>
        <v>-</v>
      </c>
      <c r="F12" s="130"/>
      <c r="G12" s="135" t="str">
        <f t="shared" si="2"/>
        <v>-</v>
      </c>
      <c r="H12" s="130"/>
      <c r="I12" s="135" t="str">
        <f t="shared" si="3"/>
        <v>-</v>
      </c>
      <c r="J12" s="130"/>
      <c r="K12" s="135" t="str">
        <f t="shared" si="4"/>
        <v>-</v>
      </c>
      <c r="L12" s="130"/>
      <c r="M12" s="135" t="str">
        <f t="shared" si="5"/>
        <v>-</v>
      </c>
      <c r="N12" s="130"/>
      <c r="O12" s="135" t="str">
        <f t="shared" si="6"/>
        <v>-</v>
      </c>
      <c r="P12" s="130"/>
      <c r="Q12" s="135" t="str">
        <f t="shared" si="7"/>
        <v>-</v>
      </c>
      <c r="R12" s="130"/>
      <c r="S12" s="135" t="str">
        <f t="shared" si="8"/>
        <v>-</v>
      </c>
      <c r="T12" s="130"/>
      <c r="U12" s="135" t="str">
        <f t="shared" si="9"/>
        <v>-</v>
      </c>
      <c r="V12" s="130"/>
      <c r="W12" s="135" t="str">
        <f t="shared" si="10"/>
        <v>-</v>
      </c>
      <c r="X12" s="130"/>
      <c r="Y12" s="135" t="str">
        <f t="shared" si="11"/>
        <v>-</v>
      </c>
      <c r="Z12" s="130"/>
      <c r="AA12" s="135" t="str">
        <f t="shared" si="12"/>
        <v>-</v>
      </c>
      <c r="AB12" s="130"/>
      <c r="AC12" s="127" t="str">
        <f t="shared" si="13"/>
        <v>-</v>
      </c>
      <c r="AD12" s="110"/>
      <c r="AE12" s="110"/>
      <c r="AF12" s="110"/>
      <c r="AG12" s="110"/>
      <c r="AH12" s="110"/>
      <c r="AI12" s="110"/>
      <c r="AJ12" s="110"/>
      <c r="AK12" s="110"/>
      <c r="AL12" s="110"/>
      <c r="AM12" s="110"/>
      <c r="AN12" s="110"/>
      <c r="AO12" s="110"/>
      <c r="AP12" s="110"/>
      <c r="AQ12" s="110"/>
      <c r="AR12" s="110"/>
      <c r="AS12" s="110"/>
      <c r="AT12" s="110"/>
      <c r="AU12" s="110"/>
      <c r="AV12" s="110"/>
      <c r="AW12" s="110"/>
      <c r="AX12" s="110"/>
      <c r="AY12" s="110"/>
      <c r="AZ12" s="110"/>
      <c r="BA12" s="110"/>
    </row>
    <row r="13" spans="1:53" s="5" customFormat="1" ht="15.95" hidden="1" customHeight="1" x14ac:dyDescent="0.2">
      <c r="A13" s="110"/>
      <c r="B13" s="146" t="s">
        <v>17</v>
      </c>
      <c r="C13" s="147"/>
      <c r="D13" s="148"/>
      <c r="E13" s="149" t="str">
        <f t="shared" si="1"/>
        <v>-</v>
      </c>
      <c r="F13" s="148"/>
      <c r="G13" s="149" t="str">
        <f t="shared" si="2"/>
        <v>-</v>
      </c>
      <c r="H13" s="148"/>
      <c r="I13" s="149" t="str">
        <f t="shared" si="3"/>
        <v>-</v>
      </c>
      <c r="J13" s="148"/>
      <c r="K13" s="149" t="str">
        <f t="shared" si="4"/>
        <v>-</v>
      </c>
      <c r="L13" s="148"/>
      <c r="M13" s="149" t="str">
        <f t="shared" si="5"/>
        <v>-</v>
      </c>
      <c r="N13" s="148"/>
      <c r="O13" s="149" t="str">
        <f t="shared" si="6"/>
        <v>-</v>
      </c>
      <c r="P13" s="148"/>
      <c r="Q13" s="149" t="str">
        <f t="shared" si="7"/>
        <v>-</v>
      </c>
      <c r="R13" s="148"/>
      <c r="S13" s="149" t="str">
        <f t="shared" si="8"/>
        <v>-</v>
      </c>
      <c r="T13" s="148"/>
      <c r="U13" s="149" t="str">
        <f t="shared" si="9"/>
        <v>-</v>
      </c>
      <c r="V13" s="148"/>
      <c r="W13" s="149" t="str">
        <f t="shared" si="10"/>
        <v>-</v>
      </c>
      <c r="X13" s="148"/>
      <c r="Y13" s="149" t="str">
        <f t="shared" si="11"/>
        <v>-</v>
      </c>
      <c r="Z13" s="148"/>
      <c r="AA13" s="149" t="str">
        <f t="shared" si="12"/>
        <v>-</v>
      </c>
      <c r="AB13" s="148"/>
      <c r="AC13" s="141" t="str">
        <f t="shared" si="13"/>
        <v>-</v>
      </c>
      <c r="AD13" s="110"/>
      <c r="AE13" s="110"/>
      <c r="AF13" s="110"/>
      <c r="AG13" s="110"/>
      <c r="AH13" s="110"/>
      <c r="AI13" s="110"/>
      <c r="AJ13" s="110"/>
      <c r="AK13" s="110"/>
      <c r="AL13" s="110"/>
      <c r="AM13" s="110"/>
      <c r="AN13" s="110"/>
      <c r="AO13" s="110"/>
      <c r="AP13" s="110"/>
      <c r="AQ13" s="110"/>
      <c r="AR13" s="110"/>
      <c r="AS13" s="110"/>
      <c r="AT13" s="110"/>
      <c r="AU13" s="110"/>
      <c r="AV13" s="110"/>
      <c r="AW13" s="110"/>
      <c r="AX13" s="110"/>
      <c r="AY13" s="110"/>
      <c r="AZ13" s="110"/>
      <c r="BA13" s="110"/>
    </row>
    <row r="14" spans="1:53" s="5" customFormat="1" ht="15.95" customHeight="1" thickTop="1" thickBot="1" x14ac:dyDescent="0.25">
      <c r="A14" s="110"/>
      <c r="B14" s="144" t="s">
        <v>18</v>
      </c>
      <c r="C14" s="145"/>
      <c r="D14" s="142">
        <f t="shared" ref="D14:AC14" si="14">SUM(D6:D13)</f>
        <v>0</v>
      </c>
      <c r="E14" s="143">
        <f t="shared" si="14"/>
        <v>0</v>
      </c>
      <c r="F14" s="142">
        <f t="shared" si="14"/>
        <v>0</v>
      </c>
      <c r="G14" s="143">
        <f t="shared" si="14"/>
        <v>0</v>
      </c>
      <c r="H14" s="142">
        <f t="shared" si="14"/>
        <v>0</v>
      </c>
      <c r="I14" s="143">
        <f t="shared" si="14"/>
        <v>0</v>
      </c>
      <c r="J14" s="142">
        <f t="shared" si="14"/>
        <v>0</v>
      </c>
      <c r="K14" s="143">
        <f t="shared" si="14"/>
        <v>0</v>
      </c>
      <c r="L14" s="142">
        <f t="shared" si="14"/>
        <v>0</v>
      </c>
      <c r="M14" s="143">
        <f t="shared" si="14"/>
        <v>0</v>
      </c>
      <c r="N14" s="142">
        <f t="shared" si="14"/>
        <v>0</v>
      </c>
      <c r="O14" s="143">
        <f t="shared" si="14"/>
        <v>0</v>
      </c>
      <c r="P14" s="142">
        <f t="shared" si="14"/>
        <v>0</v>
      </c>
      <c r="Q14" s="143">
        <f t="shared" si="14"/>
        <v>0</v>
      </c>
      <c r="R14" s="142">
        <f t="shared" si="14"/>
        <v>0</v>
      </c>
      <c r="S14" s="143">
        <f t="shared" si="14"/>
        <v>0</v>
      </c>
      <c r="T14" s="142">
        <f t="shared" si="14"/>
        <v>0</v>
      </c>
      <c r="U14" s="143">
        <f t="shared" si="14"/>
        <v>0</v>
      </c>
      <c r="V14" s="142">
        <f t="shared" si="14"/>
        <v>0</v>
      </c>
      <c r="W14" s="143">
        <f t="shared" si="14"/>
        <v>0</v>
      </c>
      <c r="X14" s="142">
        <f t="shared" si="14"/>
        <v>0</v>
      </c>
      <c r="Y14" s="143">
        <f t="shared" si="14"/>
        <v>0</v>
      </c>
      <c r="Z14" s="142">
        <f t="shared" si="14"/>
        <v>0</v>
      </c>
      <c r="AA14" s="143">
        <f t="shared" si="14"/>
        <v>0</v>
      </c>
      <c r="AB14" s="188">
        <f t="shared" si="14"/>
        <v>0</v>
      </c>
      <c r="AC14" s="189">
        <f t="shared" si="14"/>
        <v>0</v>
      </c>
      <c r="AD14" s="110"/>
      <c r="AE14" s="110"/>
      <c r="AF14" s="110"/>
      <c r="AG14" s="110"/>
      <c r="AH14" s="110"/>
      <c r="AI14" s="110"/>
      <c r="AJ14" s="110"/>
      <c r="AK14" s="110"/>
      <c r="AL14" s="110"/>
      <c r="AM14" s="110"/>
      <c r="AN14" s="110"/>
      <c r="AO14" s="110"/>
      <c r="AP14" s="110"/>
      <c r="AQ14" s="110"/>
      <c r="AR14" s="110"/>
      <c r="AS14" s="110"/>
      <c r="AT14" s="110"/>
      <c r="AU14" s="110"/>
      <c r="AV14" s="110"/>
      <c r="AW14" s="110"/>
      <c r="AX14" s="110"/>
      <c r="AY14" s="110"/>
      <c r="AZ14" s="110"/>
      <c r="BA14" s="110"/>
    </row>
    <row r="15" spans="1:53" s="111" customFormat="1" ht="8.1" customHeight="1" x14ac:dyDescent="0.2">
      <c r="B15" s="118"/>
      <c r="C15" s="119"/>
      <c r="D15" s="119"/>
      <c r="E15" s="120"/>
      <c r="F15" s="119"/>
      <c r="G15" s="120"/>
      <c r="H15" s="119"/>
      <c r="I15" s="120"/>
      <c r="J15" s="119"/>
      <c r="K15" s="120"/>
      <c r="L15" s="119"/>
      <c r="M15" s="120"/>
      <c r="N15" s="119"/>
      <c r="O15" s="120"/>
      <c r="P15" s="119"/>
      <c r="Q15" s="120"/>
      <c r="R15" s="119"/>
      <c r="S15" s="120"/>
      <c r="T15" s="119"/>
      <c r="U15" s="120"/>
      <c r="V15" s="119"/>
      <c r="W15" s="120"/>
      <c r="X15" s="119"/>
      <c r="Y15" s="120"/>
      <c r="Z15" s="119"/>
      <c r="AA15" s="120"/>
      <c r="AB15" s="119"/>
      <c r="AC15" s="121"/>
    </row>
    <row r="16" spans="1:53" s="5" customFormat="1" ht="15.95" customHeight="1" x14ac:dyDescent="0.2">
      <c r="A16" s="110"/>
      <c r="B16" s="221" t="s">
        <v>19</v>
      </c>
      <c r="C16" s="223"/>
      <c r="D16" s="213"/>
      <c r="E16" s="224"/>
      <c r="F16" s="213"/>
      <c r="G16" s="224"/>
      <c r="H16" s="213"/>
      <c r="I16" s="224"/>
      <c r="J16" s="213"/>
      <c r="K16" s="224"/>
      <c r="L16" s="213"/>
      <c r="M16" s="224"/>
      <c r="N16" s="213"/>
      <c r="O16" s="224"/>
      <c r="P16" s="213"/>
      <c r="Q16" s="224"/>
      <c r="R16" s="213"/>
      <c r="S16" s="224"/>
      <c r="T16" s="213"/>
      <c r="U16" s="224"/>
      <c r="V16" s="213"/>
      <c r="W16" s="224"/>
      <c r="X16" s="213"/>
      <c r="Y16" s="224"/>
      <c r="Z16" s="213"/>
      <c r="AA16" s="224"/>
      <c r="AB16" s="213"/>
      <c r="AC16" s="136"/>
      <c r="AD16" s="110"/>
      <c r="AE16" s="110"/>
      <c r="AF16" s="110"/>
      <c r="AG16" s="110"/>
      <c r="AH16" s="110"/>
      <c r="AI16" s="110"/>
      <c r="AJ16" s="110"/>
      <c r="AK16" s="110"/>
      <c r="AL16" s="110"/>
      <c r="AM16" s="110"/>
      <c r="AN16" s="110"/>
      <c r="AO16" s="110"/>
      <c r="AP16" s="110"/>
      <c r="AQ16" s="110"/>
      <c r="AR16" s="110"/>
      <c r="AS16" s="110"/>
      <c r="AT16" s="110"/>
      <c r="AU16" s="110"/>
      <c r="AV16" s="110"/>
      <c r="AW16" s="110"/>
      <c r="AX16" s="110"/>
      <c r="AY16" s="110"/>
      <c r="AZ16" s="110"/>
      <c r="BA16" s="110"/>
    </row>
    <row r="17" spans="1:53" s="5" customFormat="1" ht="15.95" customHeight="1" x14ac:dyDescent="0.2">
      <c r="A17" s="110"/>
      <c r="B17" s="123" t="s">
        <v>165</v>
      </c>
      <c r="C17" s="124"/>
      <c r="D17" s="125">
        <v>0</v>
      </c>
      <c r="E17" s="126" t="str">
        <f>IF(D6=0,"-",(D17*100)/D6)</f>
        <v>-</v>
      </c>
      <c r="F17" s="125">
        <v>0</v>
      </c>
      <c r="G17" s="126" t="str">
        <f>IF(F6=0,"-",(F17*100)/F6)</f>
        <v>-</v>
      </c>
      <c r="H17" s="125">
        <v>0</v>
      </c>
      <c r="I17" s="126" t="str">
        <f>IF(H6=0,"-",(H17*100)/H6)</f>
        <v>-</v>
      </c>
      <c r="J17" s="125">
        <v>0</v>
      </c>
      <c r="K17" s="126" t="str">
        <f>IF(J6=0,"-",(J17*100)/J6)</f>
        <v>-</v>
      </c>
      <c r="L17" s="125">
        <v>0</v>
      </c>
      <c r="M17" s="126" t="str">
        <f>IF(L6=0,"-",(L17*100)/L6)</f>
        <v>-</v>
      </c>
      <c r="N17" s="125">
        <v>0</v>
      </c>
      <c r="O17" s="126" t="str">
        <f>IF(N6=0,"-",(N17*100)/N6)</f>
        <v>-</v>
      </c>
      <c r="P17" s="125">
        <v>0</v>
      </c>
      <c r="Q17" s="126" t="str">
        <f>IF(P6=0,"-",(P17*100)/P6)</f>
        <v>-</v>
      </c>
      <c r="R17" s="125">
        <v>0</v>
      </c>
      <c r="S17" s="126" t="str">
        <f>IF(R6=0,"-",(R17*100)/R6)</f>
        <v>-</v>
      </c>
      <c r="T17" s="125">
        <v>0</v>
      </c>
      <c r="U17" s="126" t="str">
        <f>IF(T6=0,"-",(T17*100)/T6)</f>
        <v>-</v>
      </c>
      <c r="V17" s="125">
        <v>0</v>
      </c>
      <c r="W17" s="126" t="str">
        <f>IF(V6=0,"-",(V17*100)/V6)</f>
        <v>-</v>
      </c>
      <c r="X17" s="125">
        <v>0</v>
      </c>
      <c r="Y17" s="126" t="str">
        <f>IF(X6=0,"-",(X17*100)/X6)</f>
        <v>-</v>
      </c>
      <c r="Z17" s="125">
        <v>0</v>
      </c>
      <c r="AA17" s="126" t="str">
        <f>IF(Z6=0,"-",(Z17*100)/Z6)</f>
        <v>-</v>
      </c>
      <c r="AB17" s="125">
        <f>SUM(D17+F17+H17+J17+L17+N17+P17+R17+T17+V17+X17+Z17)</f>
        <v>0</v>
      </c>
      <c r="AC17" s="127" t="str">
        <f>IF(AB6=0,"-",(AB17*100)/AB6)</f>
        <v>-</v>
      </c>
      <c r="AD17" s="110"/>
      <c r="AE17" s="110"/>
      <c r="AF17" s="110"/>
      <c r="AG17" s="110"/>
      <c r="AH17" s="110"/>
      <c r="AI17" s="110"/>
      <c r="AJ17" s="110"/>
      <c r="AK17" s="110"/>
      <c r="AL17" s="110"/>
      <c r="AM17" s="110"/>
      <c r="AN17" s="110"/>
      <c r="AO17" s="110"/>
      <c r="AP17" s="110"/>
      <c r="AQ17" s="110"/>
      <c r="AR17" s="110"/>
      <c r="AS17" s="110"/>
      <c r="AT17" s="110"/>
      <c r="AU17" s="110"/>
      <c r="AV17" s="110"/>
      <c r="AW17" s="110"/>
      <c r="AX17" s="110"/>
      <c r="AY17" s="110"/>
      <c r="AZ17" s="110"/>
      <c r="BA17" s="110"/>
    </row>
    <row r="18" spans="1:53" s="5" customFormat="1" ht="15.95" customHeight="1" x14ac:dyDescent="0.2">
      <c r="A18" s="110"/>
      <c r="B18" s="123" t="s">
        <v>166</v>
      </c>
      <c r="C18" s="124"/>
      <c r="D18" s="125">
        <v>0</v>
      </c>
      <c r="E18" s="126" t="str">
        <f t="shared" ref="E18:E27" si="15">IF(D7=0,"-",(D18*100)/D7)</f>
        <v>-</v>
      </c>
      <c r="F18" s="125">
        <v>0</v>
      </c>
      <c r="G18" s="126" t="str">
        <f t="shared" ref="G18:G27" si="16">IF(F7=0,"-",(F18*100)/F7)</f>
        <v>-</v>
      </c>
      <c r="H18" s="125">
        <v>0</v>
      </c>
      <c r="I18" s="126" t="str">
        <f t="shared" ref="I18:I27" si="17">IF(H7=0,"-",(H18*100)/H7)</f>
        <v>-</v>
      </c>
      <c r="J18" s="125">
        <v>0</v>
      </c>
      <c r="K18" s="126" t="str">
        <f t="shared" ref="K18:K27" si="18">IF(J7=0,"-",(J18*100)/J7)</f>
        <v>-</v>
      </c>
      <c r="L18" s="125">
        <v>0</v>
      </c>
      <c r="M18" s="126" t="str">
        <f t="shared" ref="M18:M27" si="19">IF(L7=0,"-",(L18*100)/L7)</f>
        <v>-</v>
      </c>
      <c r="N18" s="125">
        <v>0</v>
      </c>
      <c r="O18" s="126" t="str">
        <f t="shared" ref="O18:O27" si="20">IF(N7=0,"-",(N18*100)/N7)</f>
        <v>-</v>
      </c>
      <c r="P18" s="125">
        <v>0</v>
      </c>
      <c r="Q18" s="126" t="str">
        <f t="shared" ref="Q18:Q27" si="21">IF(P7=0,"-",(P18*100)/P7)</f>
        <v>-</v>
      </c>
      <c r="R18" s="125">
        <v>0</v>
      </c>
      <c r="S18" s="126" t="str">
        <f t="shared" ref="S18:S27" si="22">IF(R7=0,"-",(R18*100)/R7)</f>
        <v>-</v>
      </c>
      <c r="T18" s="125">
        <v>0</v>
      </c>
      <c r="U18" s="126" t="str">
        <f t="shared" ref="U18:U27" si="23">IF(T7=0,"-",(T18*100)/T7)</f>
        <v>-</v>
      </c>
      <c r="V18" s="125">
        <v>0</v>
      </c>
      <c r="W18" s="126" t="str">
        <f t="shared" ref="W18:W27" si="24">IF(V7=0,"-",(V18*100)/V7)</f>
        <v>-</v>
      </c>
      <c r="X18" s="125">
        <v>0</v>
      </c>
      <c r="Y18" s="126" t="str">
        <f t="shared" ref="Y18:Y27" si="25">IF(X7=0,"-",(X18*100)/X7)</f>
        <v>-</v>
      </c>
      <c r="Z18" s="125">
        <v>0</v>
      </c>
      <c r="AA18" s="126" t="str">
        <f t="shared" ref="AA18:AA27" si="26">IF(Z7=0,"-",(Z18*100)/Z7)</f>
        <v>-</v>
      </c>
      <c r="AB18" s="125">
        <f t="shared" ref="AB18:AB27" si="27">SUM(D18+F18+H18+J18+L18+N18+P18+R18+T18+V18+X18+Z18)</f>
        <v>0</v>
      </c>
      <c r="AC18" s="127" t="str">
        <f t="shared" ref="AC18:AC27" si="28">IF(AB7=0,"-",(AB18*100)/AB7)</f>
        <v>-</v>
      </c>
      <c r="AD18" s="110"/>
      <c r="AE18" s="110"/>
      <c r="AF18" s="110"/>
      <c r="AG18" s="110"/>
      <c r="AH18" s="110"/>
      <c r="AI18" s="110"/>
      <c r="AJ18" s="110"/>
      <c r="AK18" s="110"/>
      <c r="AL18" s="110"/>
      <c r="AM18" s="110"/>
      <c r="AN18" s="110"/>
      <c r="AO18" s="110"/>
      <c r="AP18" s="110"/>
      <c r="AQ18" s="110"/>
      <c r="AR18" s="110"/>
      <c r="AS18" s="110"/>
      <c r="AT18" s="110"/>
      <c r="AU18" s="110"/>
      <c r="AV18" s="110"/>
      <c r="AW18" s="110"/>
      <c r="AX18" s="110"/>
      <c r="AY18" s="110"/>
      <c r="AZ18" s="110"/>
      <c r="BA18" s="110"/>
    </row>
    <row r="19" spans="1:53" s="5" customFormat="1" ht="15.95" hidden="1" customHeight="1" x14ac:dyDescent="0.2">
      <c r="A19" s="110"/>
      <c r="B19" s="123" t="s">
        <v>20</v>
      </c>
      <c r="C19" s="124"/>
      <c r="D19" s="125"/>
      <c r="E19" s="126" t="str">
        <f t="shared" si="15"/>
        <v>-</v>
      </c>
      <c r="F19" s="125"/>
      <c r="G19" s="126" t="str">
        <f t="shared" si="16"/>
        <v>-</v>
      </c>
      <c r="H19" s="125"/>
      <c r="I19" s="126" t="str">
        <f t="shared" si="17"/>
        <v>-</v>
      </c>
      <c r="J19" s="125"/>
      <c r="K19" s="126" t="str">
        <f t="shared" si="18"/>
        <v>-</v>
      </c>
      <c r="L19" s="125"/>
      <c r="M19" s="126" t="str">
        <f t="shared" si="19"/>
        <v>-</v>
      </c>
      <c r="N19" s="125"/>
      <c r="O19" s="126" t="str">
        <f t="shared" si="20"/>
        <v>-</v>
      </c>
      <c r="P19" s="125"/>
      <c r="Q19" s="126" t="str">
        <f t="shared" si="21"/>
        <v>-</v>
      </c>
      <c r="R19" s="125"/>
      <c r="S19" s="126" t="str">
        <f t="shared" si="22"/>
        <v>-</v>
      </c>
      <c r="T19" s="125"/>
      <c r="U19" s="126" t="str">
        <f t="shared" si="23"/>
        <v>-</v>
      </c>
      <c r="V19" s="125"/>
      <c r="W19" s="126" t="str">
        <f t="shared" si="24"/>
        <v>-</v>
      </c>
      <c r="X19" s="125"/>
      <c r="Y19" s="126" t="str">
        <f t="shared" si="25"/>
        <v>-</v>
      </c>
      <c r="Z19" s="125"/>
      <c r="AA19" s="126" t="str">
        <f t="shared" si="26"/>
        <v>-</v>
      </c>
      <c r="AB19" s="125">
        <f t="shared" si="27"/>
        <v>0</v>
      </c>
      <c r="AC19" s="127" t="str">
        <f t="shared" si="28"/>
        <v>-</v>
      </c>
      <c r="AD19" s="110"/>
      <c r="AE19" s="110"/>
      <c r="AF19" s="110"/>
      <c r="AG19" s="110"/>
      <c r="AH19" s="110"/>
      <c r="AI19" s="110"/>
      <c r="AJ19" s="110"/>
      <c r="AK19" s="110"/>
      <c r="AL19" s="110"/>
      <c r="AM19" s="110"/>
      <c r="AN19" s="110"/>
      <c r="AO19" s="110"/>
      <c r="AP19" s="110"/>
      <c r="AQ19" s="110"/>
      <c r="AR19" s="110"/>
      <c r="AS19" s="110"/>
      <c r="AT19" s="110"/>
      <c r="AU19" s="110"/>
      <c r="AV19" s="110"/>
      <c r="AW19" s="110"/>
      <c r="AX19" s="110"/>
      <c r="AY19" s="110"/>
      <c r="AZ19" s="110"/>
      <c r="BA19" s="110"/>
    </row>
    <row r="20" spans="1:53" s="5" customFormat="1" ht="15.95" hidden="1" customHeight="1" x14ac:dyDescent="0.2">
      <c r="A20" s="110"/>
      <c r="B20" s="123" t="s">
        <v>21</v>
      </c>
      <c r="C20" s="124"/>
      <c r="D20" s="125"/>
      <c r="E20" s="126" t="str">
        <f t="shared" si="15"/>
        <v>-</v>
      </c>
      <c r="F20" s="125"/>
      <c r="G20" s="126" t="str">
        <f t="shared" si="16"/>
        <v>-</v>
      </c>
      <c r="H20" s="125"/>
      <c r="I20" s="126" t="str">
        <f t="shared" si="17"/>
        <v>-</v>
      </c>
      <c r="J20" s="125"/>
      <c r="K20" s="126" t="str">
        <f t="shared" si="18"/>
        <v>-</v>
      </c>
      <c r="L20" s="125"/>
      <c r="M20" s="126" t="str">
        <f t="shared" si="19"/>
        <v>-</v>
      </c>
      <c r="N20" s="125"/>
      <c r="O20" s="126" t="str">
        <f t="shared" si="20"/>
        <v>-</v>
      </c>
      <c r="P20" s="125"/>
      <c r="Q20" s="126" t="str">
        <f t="shared" si="21"/>
        <v>-</v>
      </c>
      <c r="R20" s="125"/>
      <c r="S20" s="126" t="str">
        <f t="shared" si="22"/>
        <v>-</v>
      </c>
      <c r="T20" s="125"/>
      <c r="U20" s="126" t="str">
        <f t="shared" si="23"/>
        <v>-</v>
      </c>
      <c r="V20" s="125"/>
      <c r="W20" s="126" t="str">
        <f t="shared" si="24"/>
        <v>-</v>
      </c>
      <c r="X20" s="125"/>
      <c r="Y20" s="126" t="str">
        <f t="shared" si="25"/>
        <v>-</v>
      </c>
      <c r="Z20" s="125"/>
      <c r="AA20" s="126" t="str">
        <f t="shared" si="26"/>
        <v>-</v>
      </c>
      <c r="AB20" s="125">
        <f t="shared" si="27"/>
        <v>0</v>
      </c>
      <c r="AC20" s="127" t="str">
        <f t="shared" si="28"/>
        <v>-</v>
      </c>
      <c r="AD20" s="110"/>
      <c r="AE20" s="110"/>
      <c r="AF20" s="110"/>
      <c r="AG20" s="110"/>
      <c r="AH20" s="110"/>
      <c r="AI20" s="110"/>
      <c r="AJ20" s="110"/>
      <c r="AK20" s="110"/>
      <c r="AL20" s="110"/>
      <c r="AM20" s="110"/>
      <c r="AN20" s="110"/>
      <c r="AO20" s="110"/>
      <c r="AP20" s="110"/>
      <c r="AQ20" s="110"/>
      <c r="AR20" s="110"/>
      <c r="AS20" s="110"/>
      <c r="AT20" s="110"/>
      <c r="AU20" s="110"/>
      <c r="AV20" s="110"/>
      <c r="AW20" s="110"/>
      <c r="AX20" s="110"/>
      <c r="AY20" s="110"/>
      <c r="AZ20" s="110"/>
      <c r="BA20" s="110"/>
    </row>
    <row r="21" spans="1:53" s="5" customFormat="1" ht="15.95" hidden="1" customHeight="1" x14ac:dyDescent="0.2">
      <c r="A21" s="110"/>
      <c r="B21" s="123" t="s">
        <v>22</v>
      </c>
      <c r="C21" s="124"/>
      <c r="D21" s="125"/>
      <c r="E21" s="126" t="str">
        <f t="shared" si="15"/>
        <v>-</v>
      </c>
      <c r="F21" s="125"/>
      <c r="G21" s="126" t="str">
        <f t="shared" si="16"/>
        <v>-</v>
      </c>
      <c r="H21" s="125"/>
      <c r="I21" s="126" t="str">
        <f t="shared" si="17"/>
        <v>-</v>
      </c>
      <c r="J21" s="125"/>
      <c r="K21" s="126" t="str">
        <f t="shared" si="18"/>
        <v>-</v>
      </c>
      <c r="L21" s="125"/>
      <c r="M21" s="126" t="str">
        <f t="shared" si="19"/>
        <v>-</v>
      </c>
      <c r="N21" s="125"/>
      <c r="O21" s="126" t="str">
        <f t="shared" si="20"/>
        <v>-</v>
      </c>
      <c r="P21" s="125"/>
      <c r="Q21" s="126" t="str">
        <f t="shared" si="21"/>
        <v>-</v>
      </c>
      <c r="R21" s="125"/>
      <c r="S21" s="126" t="str">
        <f t="shared" si="22"/>
        <v>-</v>
      </c>
      <c r="T21" s="125"/>
      <c r="U21" s="126" t="str">
        <f t="shared" si="23"/>
        <v>-</v>
      </c>
      <c r="V21" s="125"/>
      <c r="W21" s="126" t="str">
        <f t="shared" si="24"/>
        <v>-</v>
      </c>
      <c r="X21" s="125"/>
      <c r="Y21" s="126" t="str">
        <f t="shared" si="25"/>
        <v>-</v>
      </c>
      <c r="Z21" s="125"/>
      <c r="AA21" s="126" t="str">
        <f t="shared" si="26"/>
        <v>-</v>
      </c>
      <c r="AB21" s="125">
        <f t="shared" si="27"/>
        <v>0</v>
      </c>
      <c r="AC21" s="127" t="str">
        <f t="shared" si="28"/>
        <v>-</v>
      </c>
      <c r="AD21" s="110"/>
      <c r="AE21" s="110"/>
      <c r="AF21" s="110"/>
      <c r="AG21" s="110"/>
      <c r="AH21" s="110"/>
      <c r="AI21" s="110"/>
      <c r="AJ21" s="110"/>
      <c r="AK21" s="110"/>
      <c r="AL21" s="110"/>
      <c r="AM21" s="110"/>
      <c r="AN21" s="110"/>
      <c r="AO21" s="110"/>
      <c r="AP21" s="110"/>
      <c r="AQ21" s="110"/>
      <c r="AR21" s="110"/>
      <c r="AS21" s="110"/>
      <c r="AT21" s="110"/>
      <c r="AU21" s="110"/>
      <c r="AV21" s="110"/>
      <c r="AW21" s="110"/>
      <c r="AX21" s="110"/>
      <c r="AY21" s="110"/>
      <c r="AZ21" s="110"/>
      <c r="BA21" s="110"/>
    </row>
    <row r="22" spans="1:53" s="5" customFormat="1" ht="15.95" hidden="1" customHeight="1" x14ac:dyDescent="0.2">
      <c r="A22" s="110"/>
      <c r="B22" s="123" t="s">
        <v>1</v>
      </c>
      <c r="C22" s="124"/>
      <c r="D22" s="125"/>
      <c r="E22" s="126" t="str">
        <f t="shared" si="15"/>
        <v>-</v>
      </c>
      <c r="F22" s="125"/>
      <c r="G22" s="126" t="str">
        <f t="shared" si="16"/>
        <v>-</v>
      </c>
      <c r="H22" s="125"/>
      <c r="I22" s="126" t="str">
        <f t="shared" si="17"/>
        <v>-</v>
      </c>
      <c r="J22" s="125"/>
      <c r="K22" s="126" t="str">
        <f t="shared" si="18"/>
        <v>-</v>
      </c>
      <c r="L22" s="125"/>
      <c r="M22" s="126" t="str">
        <f t="shared" si="19"/>
        <v>-</v>
      </c>
      <c r="N22" s="125"/>
      <c r="O22" s="126" t="str">
        <f t="shared" si="20"/>
        <v>-</v>
      </c>
      <c r="P22" s="125"/>
      <c r="Q22" s="126" t="str">
        <f t="shared" si="21"/>
        <v>-</v>
      </c>
      <c r="R22" s="125"/>
      <c r="S22" s="126" t="str">
        <f t="shared" si="22"/>
        <v>-</v>
      </c>
      <c r="T22" s="125"/>
      <c r="U22" s="126" t="str">
        <f t="shared" si="23"/>
        <v>-</v>
      </c>
      <c r="V22" s="125"/>
      <c r="W22" s="126" t="str">
        <f t="shared" si="24"/>
        <v>-</v>
      </c>
      <c r="X22" s="125"/>
      <c r="Y22" s="126" t="str">
        <f t="shared" si="25"/>
        <v>-</v>
      </c>
      <c r="Z22" s="125"/>
      <c r="AA22" s="126" t="str">
        <f t="shared" si="26"/>
        <v>-</v>
      </c>
      <c r="AB22" s="125">
        <f t="shared" si="27"/>
        <v>0</v>
      </c>
      <c r="AC22" s="127" t="str">
        <f t="shared" si="28"/>
        <v>-</v>
      </c>
      <c r="AD22" s="110"/>
      <c r="AE22" s="110"/>
      <c r="AF22" s="110"/>
      <c r="AG22" s="110"/>
      <c r="AH22" s="110"/>
      <c r="AI22" s="110"/>
      <c r="AJ22" s="110"/>
      <c r="AK22" s="110"/>
      <c r="AL22" s="110"/>
      <c r="AM22" s="110"/>
      <c r="AN22" s="110"/>
      <c r="AO22" s="110"/>
      <c r="AP22" s="110"/>
      <c r="AQ22" s="110"/>
      <c r="AR22" s="110"/>
      <c r="AS22" s="110"/>
      <c r="AT22" s="110"/>
      <c r="AU22" s="110"/>
      <c r="AV22" s="110"/>
      <c r="AW22" s="110"/>
      <c r="AX22" s="110"/>
      <c r="AY22" s="110"/>
      <c r="AZ22" s="110"/>
      <c r="BA22" s="110"/>
    </row>
    <row r="23" spans="1:53" s="5" customFormat="1" ht="15.95" hidden="1" customHeight="1" x14ac:dyDescent="0.2">
      <c r="A23" s="110"/>
      <c r="B23" s="123" t="s">
        <v>23</v>
      </c>
      <c r="C23" s="124"/>
      <c r="D23" s="125"/>
      <c r="E23" s="126" t="str">
        <f t="shared" si="15"/>
        <v>-</v>
      </c>
      <c r="F23" s="125"/>
      <c r="G23" s="126" t="str">
        <f t="shared" si="16"/>
        <v>-</v>
      </c>
      <c r="H23" s="125"/>
      <c r="I23" s="126" t="str">
        <f t="shared" si="17"/>
        <v>-</v>
      </c>
      <c r="J23" s="125"/>
      <c r="K23" s="126" t="str">
        <f t="shared" si="18"/>
        <v>-</v>
      </c>
      <c r="L23" s="125"/>
      <c r="M23" s="126" t="str">
        <f t="shared" si="19"/>
        <v>-</v>
      </c>
      <c r="N23" s="125"/>
      <c r="O23" s="126" t="str">
        <f t="shared" si="20"/>
        <v>-</v>
      </c>
      <c r="P23" s="125"/>
      <c r="Q23" s="126" t="str">
        <f t="shared" si="21"/>
        <v>-</v>
      </c>
      <c r="R23" s="125"/>
      <c r="S23" s="126" t="str">
        <f t="shared" si="22"/>
        <v>-</v>
      </c>
      <c r="T23" s="125"/>
      <c r="U23" s="126" t="str">
        <f t="shared" si="23"/>
        <v>-</v>
      </c>
      <c r="V23" s="125"/>
      <c r="W23" s="126" t="str">
        <f t="shared" si="24"/>
        <v>-</v>
      </c>
      <c r="X23" s="125"/>
      <c r="Y23" s="126" t="str">
        <f t="shared" si="25"/>
        <v>-</v>
      </c>
      <c r="Z23" s="125"/>
      <c r="AA23" s="126" t="str">
        <f t="shared" si="26"/>
        <v>-</v>
      </c>
      <c r="AB23" s="125">
        <f t="shared" si="27"/>
        <v>0</v>
      </c>
      <c r="AC23" s="127" t="str">
        <f t="shared" si="28"/>
        <v>-</v>
      </c>
      <c r="AD23" s="110"/>
      <c r="AE23" s="110"/>
      <c r="AF23" s="110"/>
      <c r="AG23" s="110"/>
      <c r="AH23" s="110"/>
      <c r="AI23" s="110"/>
      <c r="AJ23" s="110"/>
      <c r="AK23" s="110"/>
      <c r="AL23" s="110"/>
      <c r="AM23" s="110"/>
      <c r="AN23" s="110"/>
      <c r="AO23" s="110"/>
      <c r="AP23" s="110"/>
      <c r="AQ23" s="110"/>
      <c r="AR23" s="110"/>
      <c r="AS23" s="110"/>
      <c r="AT23" s="110"/>
      <c r="AU23" s="110"/>
      <c r="AV23" s="110"/>
      <c r="AW23" s="110"/>
      <c r="AX23" s="110"/>
      <c r="AY23" s="110"/>
      <c r="AZ23" s="110"/>
      <c r="BA23" s="110"/>
    </row>
    <row r="24" spans="1:53" s="5" customFormat="1" ht="15.95" hidden="1" customHeight="1" x14ac:dyDescent="0.2">
      <c r="A24" s="110"/>
      <c r="B24" s="123" t="s">
        <v>24</v>
      </c>
      <c r="C24" s="124"/>
      <c r="D24" s="125"/>
      <c r="E24" s="126" t="str">
        <f t="shared" si="15"/>
        <v>-</v>
      </c>
      <c r="F24" s="125"/>
      <c r="G24" s="126" t="str">
        <f t="shared" si="16"/>
        <v>-</v>
      </c>
      <c r="H24" s="125"/>
      <c r="I24" s="126" t="str">
        <f t="shared" si="17"/>
        <v>-</v>
      </c>
      <c r="J24" s="125"/>
      <c r="K24" s="126" t="str">
        <f t="shared" si="18"/>
        <v>-</v>
      </c>
      <c r="L24" s="125"/>
      <c r="M24" s="126" t="str">
        <f t="shared" si="19"/>
        <v>-</v>
      </c>
      <c r="N24" s="125"/>
      <c r="O24" s="126" t="str">
        <f t="shared" si="20"/>
        <v>-</v>
      </c>
      <c r="P24" s="125"/>
      <c r="Q24" s="126" t="str">
        <f t="shared" si="21"/>
        <v>-</v>
      </c>
      <c r="R24" s="125"/>
      <c r="S24" s="126" t="str">
        <f t="shared" si="22"/>
        <v>-</v>
      </c>
      <c r="T24" s="125"/>
      <c r="U24" s="126" t="str">
        <f t="shared" si="23"/>
        <v>-</v>
      </c>
      <c r="V24" s="125"/>
      <c r="W24" s="126" t="str">
        <f t="shared" si="24"/>
        <v>-</v>
      </c>
      <c r="X24" s="125"/>
      <c r="Y24" s="126" t="str">
        <f t="shared" si="25"/>
        <v>-</v>
      </c>
      <c r="Z24" s="125"/>
      <c r="AA24" s="126" t="str">
        <f t="shared" si="26"/>
        <v>-</v>
      </c>
      <c r="AB24" s="125">
        <f t="shared" si="27"/>
        <v>0</v>
      </c>
      <c r="AC24" s="127" t="str">
        <f t="shared" si="28"/>
        <v>-</v>
      </c>
      <c r="AD24" s="110"/>
      <c r="AE24" s="110"/>
      <c r="AF24" s="110"/>
      <c r="AG24" s="110"/>
      <c r="AH24" s="110"/>
      <c r="AI24" s="110"/>
      <c r="AJ24" s="110"/>
      <c r="AK24" s="110"/>
      <c r="AL24" s="110"/>
      <c r="AM24" s="110"/>
      <c r="AN24" s="110"/>
      <c r="AO24" s="110"/>
      <c r="AP24" s="110"/>
      <c r="AQ24" s="110"/>
      <c r="AR24" s="110"/>
      <c r="AS24" s="110"/>
      <c r="AT24" s="110"/>
      <c r="AU24" s="110"/>
      <c r="AV24" s="110"/>
      <c r="AW24" s="110"/>
      <c r="AX24" s="110"/>
      <c r="AY24" s="110"/>
      <c r="AZ24" s="110"/>
      <c r="BA24" s="110"/>
    </row>
    <row r="25" spans="1:53" s="5" customFormat="1" ht="15.95" hidden="1" customHeight="1" x14ac:dyDescent="0.2">
      <c r="A25" s="110"/>
      <c r="B25" s="123" t="s">
        <v>25</v>
      </c>
      <c r="C25" s="124"/>
      <c r="D25" s="125"/>
      <c r="E25" s="126" t="str">
        <f t="shared" si="15"/>
        <v>-</v>
      </c>
      <c r="F25" s="125"/>
      <c r="G25" s="126" t="str">
        <f t="shared" si="16"/>
        <v>-</v>
      </c>
      <c r="H25" s="125"/>
      <c r="I25" s="126" t="str">
        <f t="shared" si="17"/>
        <v>-</v>
      </c>
      <c r="J25" s="125"/>
      <c r="K25" s="126" t="str">
        <f t="shared" si="18"/>
        <v>-</v>
      </c>
      <c r="L25" s="125"/>
      <c r="M25" s="126" t="str">
        <f t="shared" si="19"/>
        <v>-</v>
      </c>
      <c r="N25" s="125"/>
      <c r="O25" s="126" t="str">
        <f t="shared" si="20"/>
        <v>-</v>
      </c>
      <c r="P25" s="125"/>
      <c r="Q25" s="126" t="str">
        <f t="shared" si="21"/>
        <v>-</v>
      </c>
      <c r="R25" s="125"/>
      <c r="S25" s="126" t="str">
        <f t="shared" si="22"/>
        <v>-</v>
      </c>
      <c r="T25" s="125"/>
      <c r="U25" s="126" t="str">
        <f t="shared" si="23"/>
        <v>-</v>
      </c>
      <c r="V25" s="125"/>
      <c r="W25" s="126" t="str">
        <f t="shared" si="24"/>
        <v>-</v>
      </c>
      <c r="X25" s="125"/>
      <c r="Y25" s="126" t="str">
        <f t="shared" si="25"/>
        <v>-</v>
      </c>
      <c r="Z25" s="125"/>
      <c r="AA25" s="126" t="str">
        <f t="shared" si="26"/>
        <v>-</v>
      </c>
      <c r="AB25" s="125">
        <f t="shared" si="27"/>
        <v>0</v>
      </c>
      <c r="AC25" s="127" t="str">
        <f t="shared" si="28"/>
        <v>-</v>
      </c>
      <c r="AD25" s="110"/>
      <c r="AE25" s="110"/>
      <c r="AF25" s="110"/>
      <c r="AG25" s="110"/>
      <c r="AH25" s="110"/>
      <c r="AI25" s="110"/>
      <c r="AJ25" s="110"/>
      <c r="AK25" s="110"/>
      <c r="AL25" s="110"/>
      <c r="AM25" s="110"/>
      <c r="AN25" s="110"/>
      <c r="AO25" s="110"/>
      <c r="AP25" s="110"/>
      <c r="AQ25" s="110"/>
      <c r="AR25" s="110"/>
      <c r="AS25" s="110"/>
      <c r="AT25" s="110"/>
      <c r="AU25" s="110"/>
      <c r="AV25" s="110"/>
      <c r="AW25" s="110"/>
      <c r="AX25" s="110"/>
      <c r="AY25" s="110"/>
      <c r="AZ25" s="110"/>
      <c r="BA25" s="110"/>
    </row>
    <row r="26" spans="1:53" s="5" customFormat="1" ht="15.95" customHeight="1" x14ac:dyDescent="0.2">
      <c r="A26" s="110"/>
      <c r="B26" s="123" t="s">
        <v>26</v>
      </c>
      <c r="C26" s="124"/>
      <c r="D26" s="125">
        <f>'Cash Flow - Y2'!C19</f>
        <v>0</v>
      </c>
      <c r="E26" s="126" t="str">
        <f t="shared" si="15"/>
        <v>-</v>
      </c>
      <c r="F26" s="125">
        <f>'Cash Flow - Y2'!D19</f>
        <v>0</v>
      </c>
      <c r="G26" s="126" t="str">
        <f t="shared" si="16"/>
        <v>-</v>
      </c>
      <c r="H26" s="125">
        <f>'Cash Flow - Y2'!E19</f>
        <v>0</v>
      </c>
      <c r="I26" s="126" t="str">
        <f t="shared" si="17"/>
        <v>-</v>
      </c>
      <c r="J26" s="125">
        <f>'Cash Flow - Y2'!F19</f>
        <v>0</v>
      </c>
      <c r="K26" s="126" t="str">
        <f t="shared" si="18"/>
        <v>-</v>
      </c>
      <c r="L26" s="125">
        <f>'Cash Flow - Y2'!G19</f>
        <v>0</v>
      </c>
      <c r="M26" s="126" t="str">
        <f t="shared" si="19"/>
        <v>-</v>
      </c>
      <c r="N26" s="125">
        <f>'Cash Flow - Y2'!H19</f>
        <v>0</v>
      </c>
      <c r="O26" s="126" t="str">
        <f t="shared" si="20"/>
        <v>-</v>
      </c>
      <c r="P26" s="125">
        <f>'Cash Flow - Y2'!I19</f>
        <v>0</v>
      </c>
      <c r="Q26" s="126" t="str">
        <f t="shared" si="21"/>
        <v>-</v>
      </c>
      <c r="R26" s="125">
        <f>'Cash Flow - Y2'!J19</f>
        <v>0</v>
      </c>
      <c r="S26" s="126" t="str">
        <f t="shared" si="22"/>
        <v>-</v>
      </c>
      <c r="T26" s="125">
        <f>'Cash Flow - Y2'!K19</f>
        <v>0</v>
      </c>
      <c r="U26" s="126" t="str">
        <f t="shared" si="23"/>
        <v>-</v>
      </c>
      <c r="V26" s="125">
        <f>'Cash Flow - Y2'!L19</f>
        <v>0</v>
      </c>
      <c r="W26" s="126" t="str">
        <f t="shared" si="24"/>
        <v>-</v>
      </c>
      <c r="X26" s="125">
        <f>'Cash Flow - Y2'!M19</f>
        <v>0</v>
      </c>
      <c r="Y26" s="126" t="str">
        <f t="shared" si="25"/>
        <v>-</v>
      </c>
      <c r="Z26" s="125">
        <f>'Cash Flow - Y2'!N19</f>
        <v>0</v>
      </c>
      <c r="AA26" s="126" t="str">
        <f t="shared" si="26"/>
        <v>-</v>
      </c>
      <c r="AB26" s="125">
        <f t="shared" si="27"/>
        <v>0</v>
      </c>
      <c r="AC26" s="127" t="str">
        <f t="shared" si="28"/>
        <v>-</v>
      </c>
      <c r="AD26" s="110"/>
      <c r="AE26" s="110"/>
      <c r="AF26" s="110"/>
      <c r="AG26" s="110"/>
      <c r="AH26" s="110"/>
      <c r="AI26" s="110"/>
      <c r="AJ26" s="110"/>
      <c r="AK26" s="110"/>
      <c r="AL26" s="110"/>
      <c r="AM26" s="110"/>
      <c r="AN26" s="110"/>
      <c r="AO26" s="110"/>
      <c r="AP26" s="110"/>
      <c r="AQ26" s="110"/>
      <c r="AR26" s="110"/>
      <c r="AS26" s="110"/>
      <c r="AT26" s="110"/>
      <c r="AU26" s="110"/>
      <c r="AV26" s="110"/>
      <c r="AW26" s="110"/>
      <c r="AX26" s="110"/>
      <c r="AY26" s="110"/>
      <c r="AZ26" s="110"/>
      <c r="BA26" s="110"/>
    </row>
    <row r="27" spans="1:53" s="5" customFormat="1" ht="15.95" customHeight="1" thickBot="1" x14ac:dyDescent="0.25">
      <c r="A27" s="110"/>
      <c r="B27" s="137" t="s">
        <v>27</v>
      </c>
      <c r="C27" s="138"/>
      <c r="D27" s="125">
        <f>'Cash Flow - Y2'!C20</f>
        <v>0</v>
      </c>
      <c r="E27" s="126" t="str">
        <f t="shared" si="15"/>
        <v>-</v>
      </c>
      <c r="F27" s="125">
        <f>'Cash Flow - Y2'!D20</f>
        <v>0</v>
      </c>
      <c r="G27" s="126" t="str">
        <f t="shared" si="16"/>
        <v>-</v>
      </c>
      <c r="H27" s="125">
        <f>'Cash Flow - Y2'!E20</f>
        <v>0</v>
      </c>
      <c r="I27" s="126" t="str">
        <f t="shared" si="17"/>
        <v>-</v>
      </c>
      <c r="J27" s="125">
        <f>'Cash Flow - Y2'!F20</f>
        <v>0</v>
      </c>
      <c r="K27" s="126" t="str">
        <f t="shared" si="18"/>
        <v>-</v>
      </c>
      <c r="L27" s="125">
        <f>'Cash Flow - Y2'!G20</f>
        <v>0</v>
      </c>
      <c r="M27" s="126" t="str">
        <f t="shared" si="19"/>
        <v>-</v>
      </c>
      <c r="N27" s="125">
        <f>'Cash Flow - Y2'!H20</f>
        <v>0</v>
      </c>
      <c r="O27" s="126" t="str">
        <f t="shared" si="20"/>
        <v>-</v>
      </c>
      <c r="P27" s="125">
        <f>'Cash Flow - Y2'!I20</f>
        <v>0</v>
      </c>
      <c r="Q27" s="126" t="str">
        <f t="shared" si="21"/>
        <v>-</v>
      </c>
      <c r="R27" s="125">
        <f>'Cash Flow - Y2'!J20</f>
        <v>0</v>
      </c>
      <c r="S27" s="126" t="str">
        <f t="shared" si="22"/>
        <v>-</v>
      </c>
      <c r="T27" s="125">
        <f>'Cash Flow - Y2'!K20</f>
        <v>0</v>
      </c>
      <c r="U27" s="126" t="str">
        <f t="shared" si="23"/>
        <v>-</v>
      </c>
      <c r="V27" s="125">
        <f>'Cash Flow - Y2'!L20</f>
        <v>0</v>
      </c>
      <c r="W27" s="126" t="str">
        <f t="shared" si="24"/>
        <v>-</v>
      </c>
      <c r="X27" s="125">
        <f>'Cash Flow - Y2'!M20</f>
        <v>0</v>
      </c>
      <c r="Y27" s="126" t="str">
        <f t="shared" si="25"/>
        <v>-</v>
      </c>
      <c r="Z27" s="125">
        <f>'Cash Flow - Y2'!N20</f>
        <v>0</v>
      </c>
      <c r="AA27" s="126" t="str">
        <f t="shared" si="26"/>
        <v>-</v>
      </c>
      <c r="AB27" s="125">
        <f t="shared" si="27"/>
        <v>0</v>
      </c>
      <c r="AC27" s="127" t="str">
        <f t="shared" si="28"/>
        <v>-</v>
      </c>
      <c r="AD27" s="110"/>
      <c r="AE27" s="110"/>
      <c r="AF27" s="110"/>
      <c r="AG27" s="110"/>
      <c r="AH27" s="110"/>
      <c r="AI27" s="110"/>
      <c r="AJ27" s="110"/>
      <c r="AK27" s="110"/>
      <c r="AL27" s="110"/>
      <c r="AM27" s="110"/>
      <c r="AN27" s="110"/>
      <c r="AO27" s="110"/>
      <c r="AP27" s="110"/>
      <c r="AQ27" s="110"/>
      <c r="AR27" s="110"/>
      <c r="AS27" s="110"/>
      <c r="AT27" s="110"/>
      <c r="AU27" s="110"/>
      <c r="AV27" s="110"/>
      <c r="AW27" s="110"/>
      <c r="AX27" s="110"/>
      <c r="AY27" s="110"/>
      <c r="AZ27" s="110"/>
      <c r="BA27" s="110"/>
    </row>
    <row r="28" spans="1:53" s="5" customFormat="1" ht="15.95" customHeight="1" thickTop="1" thickBot="1" x14ac:dyDescent="0.25">
      <c r="A28" s="110"/>
      <c r="B28" s="144" t="s">
        <v>28</v>
      </c>
      <c r="C28" s="145"/>
      <c r="D28" s="142">
        <f>SUM(D17:D27)</f>
        <v>0</v>
      </c>
      <c r="E28" s="143" t="str">
        <f t="shared" ref="E28" si="29">IF(D14=0,"-",(D28*100)/D14)</f>
        <v>-</v>
      </c>
      <c r="F28" s="142">
        <f>SUM(F17:F27)</f>
        <v>0</v>
      </c>
      <c r="G28" s="143" t="str">
        <f>IF(F14=0,"-",(F28*100)/F14)</f>
        <v>-</v>
      </c>
      <c r="H28" s="142">
        <f>SUM(H17:H27)</f>
        <v>0</v>
      </c>
      <c r="I28" s="143" t="str">
        <f>IF(H14=0,"-",(H28*100)/H14)</f>
        <v>-</v>
      </c>
      <c r="J28" s="142">
        <f>SUM(J17:J27)</f>
        <v>0</v>
      </c>
      <c r="K28" s="143" t="str">
        <f>IF(J14=0,"-",(J28*100)/J14)</f>
        <v>-</v>
      </c>
      <c r="L28" s="142">
        <f>SUM(L17:L27)</f>
        <v>0</v>
      </c>
      <c r="M28" s="143" t="str">
        <f>IF(L14=0,"-",(L28*100)/L14)</f>
        <v>-</v>
      </c>
      <c r="N28" s="142">
        <f>SUM(N17:N27)</f>
        <v>0</v>
      </c>
      <c r="O28" s="143" t="str">
        <f>IF(N14=0,"-",(N28*100)/N14)</f>
        <v>-</v>
      </c>
      <c r="P28" s="142">
        <f>SUM(P17:P27)</f>
        <v>0</v>
      </c>
      <c r="Q28" s="143" t="str">
        <f>IF(P14=0,"-",(P28*100)/P14)</f>
        <v>-</v>
      </c>
      <c r="R28" s="142">
        <f>SUM(R17:R27)</f>
        <v>0</v>
      </c>
      <c r="S28" s="143" t="str">
        <f>IF(R14=0,"-",(R28*100)/R14)</f>
        <v>-</v>
      </c>
      <c r="T28" s="142">
        <f>SUM(T17:T27)</f>
        <v>0</v>
      </c>
      <c r="U28" s="143" t="str">
        <f>IF(T14=0,"-",(T28*100)/T14)</f>
        <v>-</v>
      </c>
      <c r="V28" s="142">
        <f>SUM(V17:V27)</f>
        <v>0</v>
      </c>
      <c r="W28" s="143" t="str">
        <f>IF(V14=0,"-",(V28*100)/V14)</f>
        <v>-</v>
      </c>
      <c r="X28" s="142">
        <f>SUM(X17:X27)</f>
        <v>0</v>
      </c>
      <c r="Y28" s="143" t="str">
        <f>IF(X14=0,"-",(X28*100)/X14)</f>
        <v>-</v>
      </c>
      <c r="Z28" s="142">
        <f>SUM(Z17:Z27)</f>
        <v>0</v>
      </c>
      <c r="AA28" s="143" t="str">
        <f>IF(Z14=0,"-",(Z28*100)/Z14)</f>
        <v>-</v>
      </c>
      <c r="AB28" s="188">
        <f>SUM(AB17:AB27)</f>
        <v>0</v>
      </c>
      <c r="AC28" s="189" t="str">
        <f>IF(AB14=0,"-",(AB28*100)/AB14)</f>
        <v>-</v>
      </c>
      <c r="AD28" s="112"/>
      <c r="AE28" s="110"/>
      <c r="AF28" s="110"/>
      <c r="AG28" s="110"/>
      <c r="AH28" s="110"/>
      <c r="AI28" s="110"/>
      <c r="AJ28" s="110"/>
      <c r="AK28" s="110"/>
      <c r="AL28" s="110"/>
      <c r="AM28" s="110"/>
      <c r="AN28" s="110"/>
      <c r="AO28" s="110"/>
      <c r="AP28" s="110"/>
      <c r="AQ28" s="110"/>
      <c r="AR28" s="110"/>
      <c r="AS28" s="110"/>
      <c r="AT28" s="110"/>
      <c r="AU28" s="110"/>
      <c r="AV28" s="110"/>
      <c r="AW28" s="110"/>
      <c r="AX28" s="110"/>
      <c r="AY28" s="110"/>
      <c r="AZ28" s="110"/>
      <c r="BA28" s="110"/>
    </row>
    <row r="29" spans="1:53" s="5" customFormat="1" ht="15.95" customHeight="1" thickTop="1" thickBot="1" x14ac:dyDescent="0.25">
      <c r="A29" s="110"/>
      <c r="B29" s="144" t="s">
        <v>29</v>
      </c>
      <c r="C29" s="145"/>
      <c r="D29" s="142">
        <f>D14-D28</f>
        <v>0</v>
      </c>
      <c r="E29" s="143" t="str">
        <f>IF(D14=0,"-",(D29*100)/D14)</f>
        <v>-</v>
      </c>
      <c r="F29" s="142">
        <f>F14-F28</f>
        <v>0</v>
      </c>
      <c r="G29" s="143" t="str">
        <f>IF(F14=0,"-",(F29*100)/F14)</f>
        <v>-</v>
      </c>
      <c r="H29" s="142">
        <f>H14-H28</f>
        <v>0</v>
      </c>
      <c r="I29" s="143" t="str">
        <f>IF(H14=0,"-",(H29*100)/H14)</f>
        <v>-</v>
      </c>
      <c r="J29" s="142">
        <f>J14-J28</f>
        <v>0</v>
      </c>
      <c r="K29" s="143" t="str">
        <f>IF(J14=0,"-",(J29*100)/J14)</f>
        <v>-</v>
      </c>
      <c r="L29" s="142">
        <f>L14-L28</f>
        <v>0</v>
      </c>
      <c r="M29" s="143" t="str">
        <f>IF(L14=0,"-",(L29*100)/L14)</f>
        <v>-</v>
      </c>
      <c r="N29" s="142">
        <f>N14-N28</f>
        <v>0</v>
      </c>
      <c r="O29" s="143" t="str">
        <f>IF(N14=0,"-",(N29*100)/N14)</f>
        <v>-</v>
      </c>
      <c r="P29" s="142">
        <f>P14-P28</f>
        <v>0</v>
      </c>
      <c r="Q29" s="143" t="str">
        <f>IF(P14=0,"-",(P29*100)/P14)</f>
        <v>-</v>
      </c>
      <c r="R29" s="142">
        <f>R14-R28</f>
        <v>0</v>
      </c>
      <c r="S29" s="143" t="str">
        <f>IF(R14=0,"-",(R29*100)/R14)</f>
        <v>-</v>
      </c>
      <c r="T29" s="142">
        <f>T14-T28</f>
        <v>0</v>
      </c>
      <c r="U29" s="143" t="str">
        <f>IF(T14=0,"-",(T29*100)/T14)</f>
        <v>-</v>
      </c>
      <c r="V29" s="142">
        <f>V14-V28</f>
        <v>0</v>
      </c>
      <c r="W29" s="143" t="str">
        <f>IF(V14=0,"-",(V29*100)/V14)</f>
        <v>-</v>
      </c>
      <c r="X29" s="142">
        <f>X14-X28</f>
        <v>0</v>
      </c>
      <c r="Y29" s="143" t="str">
        <f>IF(X14=0,"-",(X29*100)/X14)</f>
        <v>-</v>
      </c>
      <c r="Z29" s="142">
        <f>Z14-Z28</f>
        <v>0</v>
      </c>
      <c r="AA29" s="143" t="str">
        <f>IF(Z14=0,"-",(Z29*100)/Z14)</f>
        <v>-</v>
      </c>
      <c r="AB29" s="188">
        <f>AB14-AB28</f>
        <v>0</v>
      </c>
      <c r="AC29" s="189" t="str">
        <f>IF(AB14=0,"-",(AB29*100)/AB14)</f>
        <v>-</v>
      </c>
      <c r="AD29" s="110"/>
      <c r="AE29" s="110"/>
      <c r="AF29" s="110"/>
      <c r="AG29" s="110"/>
      <c r="AH29" s="110"/>
      <c r="AI29" s="110"/>
      <c r="AJ29" s="110"/>
      <c r="AK29" s="110"/>
      <c r="AL29" s="110"/>
      <c r="AM29" s="110"/>
      <c r="AN29" s="110"/>
      <c r="AO29" s="110"/>
      <c r="AP29" s="110"/>
      <c r="AQ29" s="110"/>
      <c r="AR29" s="110"/>
      <c r="AS29" s="110"/>
      <c r="AT29" s="110"/>
      <c r="AU29" s="110"/>
      <c r="AV29" s="110"/>
      <c r="AW29" s="110"/>
      <c r="AX29" s="110"/>
      <c r="AY29" s="110"/>
      <c r="AZ29" s="110"/>
      <c r="BA29" s="110"/>
    </row>
    <row r="30" spans="1:53" s="111" customFormat="1" ht="8.1" customHeight="1" x14ac:dyDescent="0.2">
      <c r="B30" s="118"/>
      <c r="C30" s="119"/>
      <c r="D30" s="119"/>
      <c r="E30" s="120"/>
      <c r="F30" s="119"/>
      <c r="G30" s="120"/>
      <c r="H30" s="119"/>
      <c r="I30" s="120"/>
      <c r="J30" s="119"/>
      <c r="K30" s="120"/>
      <c r="L30" s="119"/>
      <c r="M30" s="120"/>
      <c r="N30" s="119"/>
      <c r="O30" s="120"/>
      <c r="P30" s="119"/>
      <c r="Q30" s="120"/>
      <c r="R30" s="119"/>
      <c r="S30" s="120"/>
      <c r="T30" s="119"/>
      <c r="U30" s="120"/>
      <c r="V30" s="119"/>
      <c r="W30" s="120"/>
      <c r="X30" s="119"/>
      <c r="Y30" s="120"/>
      <c r="Z30" s="119"/>
      <c r="AA30" s="120"/>
      <c r="AB30" s="119"/>
      <c r="AC30" s="121"/>
    </row>
    <row r="31" spans="1:53" s="5" customFormat="1" ht="15.95" customHeight="1" x14ac:dyDescent="0.2">
      <c r="A31" s="110"/>
      <c r="B31" s="221" t="s">
        <v>30</v>
      </c>
      <c r="C31" s="213"/>
      <c r="D31" s="213"/>
      <c r="E31" s="224"/>
      <c r="F31" s="213"/>
      <c r="G31" s="224"/>
      <c r="H31" s="213"/>
      <c r="I31" s="224"/>
      <c r="J31" s="213"/>
      <c r="K31" s="224"/>
      <c r="L31" s="213"/>
      <c r="M31" s="224"/>
      <c r="N31" s="213"/>
      <c r="O31" s="224"/>
      <c r="P31" s="213"/>
      <c r="Q31" s="224"/>
      <c r="R31" s="213"/>
      <c r="S31" s="224"/>
      <c r="T31" s="213"/>
      <c r="U31" s="224"/>
      <c r="V31" s="213"/>
      <c r="W31" s="224"/>
      <c r="X31" s="213"/>
      <c r="Y31" s="224"/>
      <c r="Z31" s="213"/>
      <c r="AA31" s="224"/>
      <c r="AB31" s="213"/>
      <c r="AC31" s="136"/>
      <c r="AD31" s="110"/>
      <c r="AE31" s="110"/>
      <c r="AF31" s="110"/>
      <c r="AG31" s="110"/>
      <c r="AH31" s="110"/>
      <c r="AI31" s="110"/>
      <c r="AJ31" s="110"/>
      <c r="AK31" s="110"/>
      <c r="AL31" s="110"/>
      <c r="AM31" s="110"/>
      <c r="AN31" s="110"/>
      <c r="AO31" s="110"/>
      <c r="AP31" s="110"/>
      <c r="AQ31" s="110"/>
      <c r="AR31" s="110"/>
      <c r="AS31" s="110"/>
      <c r="AT31" s="110"/>
      <c r="AU31" s="110"/>
      <c r="AV31" s="110"/>
      <c r="AW31" s="110"/>
      <c r="AX31" s="110"/>
      <c r="AY31" s="110"/>
      <c r="AZ31" s="110"/>
      <c r="BA31" s="110"/>
    </row>
    <row r="32" spans="1:53" s="5" customFormat="1" ht="17.25" customHeight="1" x14ac:dyDescent="0.2">
      <c r="A32" s="110"/>
      <c r="B32" s="123" t="s">
        <v>31</v>
      </c>
      <c r="C32" s="124"/>
      <c r="D32" s="125">
        <v>0</v>
      </c>
      <c r="E32" s="126" t="str">
        <f>IF($D$14=0,"-",(D32*100)/$D$14)</f>
        <v>-</v>
      </c>
      <c r="F32" s="125">
        <v>0</v>
      </c>
      <c r="G32" s="126" t="str">
        <f>IF(F$14=0,"-",(F32*100)/F$14)</f>
        <v>-</v>
      </c>
      <c r="H32" s="125">
        <v>0</v>
      </c>
      <c r="I32" s="126" t="str">
        <f>IF(H$14=0,"-",(H32*100)/H$14)</f>
        <v>-</v>
      </c>
      <c r="J32" s="125">
        <v>0</v>
      </c>
      <c r="K32" s="126" t="str">
        <f>IF(J$14=0,"-",(J32*100)/J$14)</f>
        <v>-</v>
      </c>
      <c r="L32" s="125">
        <v>0</v>
      </c>
      <c r="M32" s="126" t="str">
        <f>IF(L$14=0,"-",(L32*100)/L$14)</f>
        <v>-</v>
      </c>
      <c r="N32" s="125">
        <v>0</v>
      </c>
      <c r="O32" s="126" t="str">
        <f>IF(N$14=0,"-",(N32*100)/N$14)</f>
        <v>-</v>
      </c>
      <c r="P32" s="125">
        <v>0</v>
      </c>
      <c r="Q32" s="126" t="str">
        <f>IF(P$14=0,"-",(P32*100)/P$14)</f>
        <v>-</v>
      </c>
      <c r="R32" s="125">
        <v>0</v>
      </c>
      <c r="S32" s="126" t="str">
        <f>IF(R$14=0,"-",(R32*100)/R$14)</f>
        <v>-</v>
      </c>
      <c r="T32" s="125">
        <v>0</v>
      </c>
      <c r="U32" s="126" t="str">
        <f>IF(T$14=0,"-",(T32*100)/T$14)</f>
        <v>-</v>
      </c>
      <c r="V32" s="125">
        <v>0</v>
      </c>
      <c r="W32" s="126" t="str">
        <f>IF(V$14=0,"-",(V32*100)/V$14)</f>
        <v>-</v>
      </c>
      <c r="X32" s="125">
        <v>0</v>
      </c>
      <c r="Y32" s="126" t="str">
        <f>IF(X$14=0,"-",(X32*100)/X$14)</f>
        <v>-</v>
      </c>
      <c r="Z32" s="125">
        <v>0</v>
      </c>
      <c r="AA32" s="126" t="str">
        <f>IF(Z$14=0,"-",(Z32*100)/Z$14)</f>
        <v>-</v>
      </c>
      <c r="AB32" s="125">
        <f>SUM(D32+F32+H32+J32+L32+N32+P32+R32+T32+V32+X32+Z32)</f>
        <v>0</v>
      </c>
      <c r="AC32" s="127" t="str">
        <f>IF(AB$14=0,"-",(AB32*100)/AB$14)</f>
        <v>-</v>
      </c>
      <c r="AD32" s="110"/>
      <c r="AE32" s="110"/>
      <c r="AF32" s="110"/>
      <c r="AG32" s="110"/>
      <c r="AH32" s="110"/>
      <c r="AI32" s="110"/>
      <c r="AJ32" s="110"/>
      <c r="AK32" s="110"/>
      <c r="AL32" s="110"/>
      <c r="AM32" s="110"/>
      <c r="AN32" s="110"/>
      <c r="AO32" s="110"/>
      <c r="AP32" s="110"/>
      <c r="AQ32" s="110"/>
      <c r="AR32" s="110"/>
      <c r="AS32" s="110"/>
      <c r="AT32" s="110"/>
      <c r="AU32" s="110"/>
      <c r="AV32" s="110"/>
      <c r="AW32" s="110"/>
      <c r="AX32" s="110"/>
      <c r="AY32" s="110"/>
      <c r="AZ32" s="110"/>
      <c r="BA32" s="110"/>
    </row>
    <row r="33" spans="1:53" s="5" customFormat="1" ht="17.25" customHeight="1" x14ac:dyDescent="0.2">
      <c r="A33" s="110"/>
      <c r="B33" s="123" t="s">
        <v>27</v>
      </c>
      <c r="C33" s="124"/>
      <c r="D33" s="125">
        <v>0</v>
      </c>
      <c r="E33" s="126" t="str">
        <f>IF($D$14=0,"-",(D33*100)/$D$14)</f>
        <v>-</v>
      </c>
      <c r="F33" s="125">
        <v>0</v>
      </c>
      <c r="G33" s="126" t="str">
        <f t="shared" ref="G33:G56" si="30">IF(F$14=0,"-",(F33*100)/F$14)</f>
        <v>-</v>
      </c>
      <c r="H33" s="125">
        <v>0</v>
      </c>
      <c r="I33" s="126" t="str">
        <f t="shared" ref="I33:I56" si="31">IF(H$14=0,"-",(H33*100)/H$14)</f>
        <v>-</v>
      </c>
      <c r="J33" s="125">
        <v>0</v>
      </c>
      <c r="K33" s="126" t="str">
        <f t="shared" ref="K33:K56" si="32">IF(J$14=0,"-",(J33*100)/J$14)</f>
        <v>-</v>
      </c>
      <c r="L33" s="125">
        <v>0</v>
      </c>
      <c r="M33" s="126" t="str">
        <f t="shared" ref="M33:M56" si="33">IF(L$14=0,"-",(L33*100)/L$14)</f>
        <v>-</v>
      </c>
      <c r="N33" s="125">
        <v>0</v>
      </c>
      <c r="O33" s="126" t="str">
        <f t="shared" ref="O33:O56" si="34">IF(N$14=0,"-",(N33*100)/N$14)</f>
        <v>-</v>
      </c>
      <c r="P33" s="125">
        <v>0</v>
      </c>
      <c r="Q33" s="126" t="str">
        <f t="shared" ref="Q33:Q56" si="35">IF(P$14=0,"-",(P33*100)/P$14)</f>
        <v>-</v>
      </c>
      <c r="R33" s="125">
        <v>0</v>
      </c>
      <c r="S33" s="126" t="str">
        <f t="shared" ref="S33:S56" si="36">IF(R$14=0,"-",(R33*100)/R$14)</f>
        <v>-</v>
      </c>
      <c r="T33" s="125">
        <v>0</v>
      </c>
      <c r="U33" s="126" t="str">
        <f t="shared" ref="U33:U56" si="37">IF(T$14=0,"-",(T33*100)/T$14)</f>
        <v>-</v>
      </c>
      <c r="V33" s="125">
        <v>0</v>
      </c>
      <c r="W33" s="126" t="str">
        <f t="shared" ref="W33:W56" si="38">IF(V$14=0,"-",(V33*100)/V$14)</f>
        <v>-</v>
      </c>
      <c r="X33" s="125">
        <v>0</v>
      </c>
      <c r="Y33" s="126" t="str">
        <f t="shared" ref="Y33:Y56" si="39">IF(X$14=0,"-",(X33*100)/X$14)</f>
        <v>-</v>
      </c>
      <c r="Z33" s="125">
        <v>0</v>
      </c>
      <c r="AA33" s="126" t="str">
        <f t="shared" ref="AA33:AA56" si="40">IF(Z$14=0,"-",(Z33*100)/Z$14)</f>
        <v>-</v>
      </c>
      <c r="AB33" s="125">
        <f t="shared" ref="AB33:AB53" si="41">SUM(D33+F33+H33+J33+L33+N33+P33+R33+T33+V33+X33+Z33)</f>
        <v>0</v>
      </c>
      <c r="AC33" s="127" t="str">
        <f t="shared" ref="AC33:AC56" si="42">IF(AB$14=0,"-",(AB33*100)/AB$14)</f>
        <v>-</v>
      </c>
      <c r="AD33" s="110"/>
      <c r="AE33" s="110"/>
      <c r="AF33" s="110"/>
      <c r="AG33" s="110"/>
      <c r="AH33" s="110"/>
      <c r="AI33" s="110"/>
      <c r="AJ33" s="110"/>
      <c r="AK33" s="110"/>
      <c r="AL33" s="110"/>
      <c r="AM33" s="110"/>
      <c r="AN33" s="110"/>
      <c r="AO33" s="110"/>
      <c r="AP33" s="110"/>
      <c r="AQ33" s="110"/>
      <c r="AR33" s="110"/>
      <c r="AS33" s="110"/>
      <c r="AT33" s="110"/>
      <c r="AU33" s="110"/>
      <c r="AV33" s="110"/>
      <c r="AW33" s="110"/>
      <c r="AX33" s="110"/>
      <c r="AY33" s="110"/>
      <c r="AZ33" s="110"/>
      <c r="BA33" s="110"/>
    </row>
    <row r="34" spans="1:53" s="5" customFormat="1" ht="17.25" customHeight="1" x14ac:dyDescent="0.2">
      <c r="A34" s="110"/>
      <c r="B34" s="123" t="s">
        <v>164</v>
      </c>
      <c r="C34" s="124"/>
      <c r="D34" s="125">
        <f>'Cash Flow - Y2'!C21</f>
        <v>0</v>
      </c>
      <c r="E34" s="126" t="str">
        <f t="shared" ref="E34:E56" si="43">IF($D$14=0,"-",(D34*100)/$D$14)</f>
        <v>-</v>
      </c>
      <c r="F34" s="125">
        <f>'Cash Flow - Y2'!D21</f>
        <v>0</v>
      </c>
      <c r="G34" s="126" t="str">
        <f t="shared" si="30"/>
        <v>-</v>
      </c>
      <c r="H34" s="125">
        <f>'Cash Flow - Y2'!E21</f>
        <v>0</v>
      </c>
      <c r="I34" s="126" t="str">
        <f t="shared" si="31"/>
        <v>-</v>
      </c>
      <c r="J34" s="125">
        <f>'Cash Flow - Y2'!F21</f>
        <v>0</v>
      </c>
      <c r="K34" s="126" t="str">
        <f t="shared" si="32"/>
        <v>-</v>
      </c>
      <c r="L34" s="125">
        <f>'Cash Flow - Y2'!G21</f>
        <v>0</v>
      </c>
      <c r="M34" s="126" t="str">
        <f t="shared" si="33"/>
        <v>-</v>
      </c>
      <c r="N34" s="125">
        <f>'Cash Flow - Y2'!H21</f>
        <v>0</v>
      </c>
      <c r="O34" s="126" t="str">
        <f t="shared" si="34"/>
        <v>-</v>
      </c>
      <c r="P34" s="125">
        <f>'Cash Flow - Y2'!I21</f>
        <v>0</v>
      </c>
      <c r="Q34" s="126" t="str">
        <f t="shared" si="35"/>
        <v>-</v>
      </c>
      <c r="R34" s="125">
        <f>'Cash Flow - Y2'!J21</f>
        <v>0</v>
      </c>
      <c r="S34" s="126" t="str">
        <f t="shared" si="36"/>
        <v>-</v>
      </c>
      <c r="T34" s="125">
        <f>'Cash Flow - Y2'!K21</f>
        <v>0</v>
      </c>
      <c r="U34" s="126" t="str">
        <f t="shared" si="37"/>
        <v>-</v>
      </c>
      <c r="V34" s="125">
        <f>'Cash Flow - Y2'!L21</f>
        <v>0</v>
      </c>
      <c r="W34" s="126" t="str">
        <f t="shared" si="38"/>
        <v>-</v>
      </c>
      <c r="X34" s="125">
        <f>'Cash Flow - Y2'!M21</f>
        <v>0</v>
      </c>
      <c r="Y34" s="126" t="str">
        <f t="shared" si="39"/>
        <v>-</v>
      </c>
      <c r="Z34" s="125">
        <f>'Cash Flow - Y2'!N21</f>
        <v>0</v>
      </c>
      <c r="AA34" s="126" t="str">
        <f t="shared" si="40"/>
        <v>-</v>
      </c>
      <c r="AB34" s="125">
        <f t="shared" si="41"/>
        <v>0</v>
      </c>
      <c r="AC34" s="127" t="str">
        <f t="shared" si="42"/>
        <v>-</v>
      </c>
      <c r="AD34" s="110"/>
      <c r="AE34" s="110"/>
      <c r="AF34" s="110"/>
      <c r="AG34" s="110"/>
      <c r="AH34" s="110"/>
      <c r="AI34" s="110"/>
      <c r="AJ34" s="110"/>
      <c r="AK34" s="110"/>
      <c r="AL34" s="110"/>
      <c r="AM34" s="110"/>
      <c r="AN34" s="110"/>
      <c r="AO34" s="110"/>
      <c r="AP34" s="110"/>
      <c r="AQ34" s="110"/>
      <c r="AR34" s="110"/>
      <c r="AS34" s="110"/>
      <c r="AT34" s="110"/>
      <c r="AU34" s="110"/>
      <c r="AV34" s="110"/>
      <c r="AW34" s="110"/>
      <c r="AX34" s="110"/>
      <c r="AY34" s="110"/>
      <c r="AZ34" s="110"/>
      <c r="BA34" s="110"/>
    </row>
    <row r="35" spans="1:53" s="5" customFormat="1" ht="17.25" customHeight="1" x14ac:dyDescent="0.2">
      <c r="A35" s="110"/>
      <c r="B35" s="123" t="s">
        <v>32</v>
      </c>
      <c r="C35" s="124"/>
      <c r="D35" s="125">
        <f>'Cash Flow - Y2'!C22</f>
        <v>0</v>
      </c>
      <c r="E35" s="126" t="str">
        <f t="shared" si="43"/>
        <v>-</v>
      </c>
      <c r="F35" s="125">
        <f>'Cash Flow - Y2'!D22</f>
        <v>0</v>
      </c>
      <c r="G35" s="126" t="str">
        <f t="shared" si="30"/>
        <v>-</v>
      </c>
      <c r="H35" s="125">
        <f>'Cash Flow - Y2'!E22</f>
        <v>0</v>
      </c>
      <c r="I35" s="126" t="str">
        <f t="shared" si="31"/>
        <v>-</v>
      </c>
      <c r="J35" s="125">
        <f>'Cash Flow - Y2'!F22</f>
        <v>0</v>
      </c>
      <c r="K35" s="126" t="str">
        <f t="shared" si="32"/>
        <v>-</v>
      </c>
      <c r="L35" s="125">
        <f>'Cash Flow - Y2'!G22</f>
        <v>0</v>
      </c>
      <c r="M35" s="126" t="str">
        <f t="shared" si="33"/>
        <v>-</v>
      </c>
      <c r="N35" s="125">
        <f>'Cash Flow - Y2'!H22</f>
        <v>0</v>
      </c>
      <c r="O35" s="126" t="str">
        <f t="shared" si="34"/>
        <v>-</v>
      </c>
      <c r="P35" s="125">
        <f>'Cash Flow - Y2'!I22</f>
        <v>0</v>
      </c>
      <c r="Q35" s="126" t="str">
        <f t="shared" si="35"/>
        <v>-</v>
      </c>
      <c r="R35" s="125">
        <f>'Cash Flow - Y2'!J22</f>
        <v>0</v>
      </c>
      <c r="S35" s="126" t="str">
        <f t="shared" si="36"/>
        <v>-</v>
      </c>
      <c r="T35" s="125">
        <f>'Cash Flow - Y2'!K22</f>
        <v>0</v>
      </c>
      <c r="U35" s="126" t="str">
        <f t="shared" si="37"/>
        <v>-</v>
      </c>
      <c r="V35" s="125">
        <f>'Cash Flow - Y2'!L22</f>
        <v>0</v>
      </c>
      <c r="W35" s="126" t="str">
        <f t="shared" si="38"/>
        <v>-</v>
      </c>
      <c r="X35" s="125">
        <f>'Cash Flow - Y2'!M22</f>
        <v>0</v>
      </c>
      <c r="Y35" s="126" t="str">
        <f t="shared" si="39"/>
        <v>-</v>
      </c>
      <c r="Z35" s="125">
        <f>'Cash Flow - Y2'!N22</f>
        <v>0</v>
      </c>
      <c r="AA35" s="126" t="str">
        <f t="shared" si="40"/>
        <v>-</v>
      </c>
      <c r="AB35" s="125">
        <f t="shared" si="41"/>
        <v>0</v>
      </c>
      <c r="AC35" s="127" t="str">
        <f t="shared" si="42"/>
        <v>-</v>
      </c>
      <c r="AD35" s="110"/>
      <c r="AE35" s="110"/>
      <c r="AF35" s="110"/>
      <c r="AG35" s="110"/>
      <c r="AH35" s="110"/>
      <c r="AI35" s="110"/>
      <c r="AJ35" s="110"/>
      <c r="AK35" s="110"/>
      <c r="AL35" s="110"/>
      <c r="AM35" s="110"/>
      <c r="AN35" s="110"/>
      <c r="AO35" s="110"/>
      <c r="AP35" s="110"/>
      <c r="AQ35" s="110"/>
      <c r="AR35" s="110"/>
      <c r="AS35" s="110"/>
      <c r="AT35" s="110"/>
      <c r="AU35" s="110"/>
      <c r="AV35" s="110"/>
      <c r="AW35" s="110"/>
      <c r="AX35" s="110"/>
      <c r="AY35" s="110"/>
      <c r="AZ35" s="110"/>
      <c r="BA35" s="110"/>
    </row>
    <row r="36" spans="1:53" s="5" customFormat="1" ht="17.25" customHeight="1" x14ac:dyDescent="0.2">
      <c r="A36" s="110"/>
      <c r="B36" s="123" t="s">
        <v>33</v>
      </c>
      <c r="C36" s="124"/>
      <c r="D36" s="125">
        <f>'Cash Flow - Y2'!C23</f>
        <v>0</v>
      </c>
      <c r="E36" s="126" t="str">
        <f t="shared" si="43"/>
        <v>-</v>
      </c>
      <c r="F36" s="125">
        <f>'Cash Flow - Y2'!D23</f>
        <v>0</v>
      </c>
      <c r="G36" s="126" t="str">
        <f t="shared" si="30"/>
        <v>-</v>
      </c>
      <c r="H36" s="125">
        <f>'Cash Flow - Y2'!E23</f>
        <v>0</v>
      </c>
      <c r="I36" s="126" t="str">
        <f t="shared" si="31"/>
        <v>-</v>
      </c>
      <c r="J36" s="125">
        <f>'Cash Flow - Y2'!F23</f>
        <v>0</v>
      </c>
      <c r="K36" s="126" t="str">
        <f t="shared" si="32"/>
        <v>-</v>
      </c>
      <c r="L36" s="125">
        <f>'Cash Flow - Y2'!G23</f>
        <v>0</v>
      </c>
      <c r="M36" s="126" t="str">
        <f t="shared" si="33"/>
        <v>-</v>
      </c>
      <c r="N36" s="125">
        <f>'Cash Flow - Y2'!H23</f>
        <v>0</v>
      </c>
      <c r="O36" s="126" t="str">
        <f t="shared" si="34"/>
        <v>-</v>
      </c>
      <c r="P36" s="125">
        <f>'Cash Flow - Y2'!I23</f>
        <v>0</v>
      </c>
      <c r="Q36" s="126" t="str">
        <f t="shared" si="35"/>
        <v>-</v>
      </c>
      <c r="R36" s="125">
        <f>'Cash Flow - Y2'!J23</f>
        <v>0</v>
      </c>
      <c r="S36" s="126" t="str">
        <f t="shared" si="36"/>
        <v>-</v>
      </c>
      <c r="T36" s="125">
        <f>'Cash Flow - Y2'!K23</f>
        <v>0</v>
      </c>
      <c r="U36" s="126" t="str">
        <f t="shared" si="37"/>
        <v>-</v>
      </c>
      <c r="V36" s="125">
        <f>'Cash Flow - Y2'!L23</f>
        <v>0</v>
      </c>
      <c r="W36" s="126" t="str">
        <f t="shared" si="38"/>
        <v>-</v>
      </c>
      <c r="X36" s="125">
        <f>'Cash Flow - Y2'!M23</f>
        <v>0</v>
      </c>
      <c r="Y36" s="126" t="str">
        <f t="shared" si="39"/>
        <v>-</v>
      </c>
      <c r="Z36" s="125">
        <f>'Cash Flow - Y2'!N23</f>
        <v>0</v>
      </c>
      <c r="AA36" s="126" t="str">
        <f t="shared" si="40"/>
        <v>-</v>
      </c>
      <c r="AB36" s="125">
        <f t="shared" si="41"/>
        <v>0</v>
      </c>
      <c r="AC36" s="127" t="str">
        <f t="shared" si="42"/>
        <v>-</v>
      </c>
      <c r="AD36" s="110"/>
      <c r="AE36" s="110"/>
      <c r="AF36" s="110"/>
      <c r="AG36" s="110"/>
      <c r="AH36" s="110"/>
      <c r="AI36" s="110"/>
      <c r="AJ36" s="110"/>
      <c r="AK36" s="110"/>
      <c r="AL36" s="110"/>
      <c r="AM36" s="110"/>
      <c r="AN36" s="110"/>
      <c r="AO36" s="110"/>
      <c r="AP36" s="110"/>
      <c r="AQ36" s="110"/>
      <c r="AR36" s="110"/>
      <c r="AS36" s="110"/>
      <c r="AT36" s="110"/>
      <c r="AU36" s="110"/>
      <c r="AV36" s="110"/>
      <c r="AW36" s="110"/>
      <c r="AX36" s="110"/>
      <c r="AY36" s="110"/>
      <c r="AZ36" s="110"/>
      <c r="BA36" s="110"/>
    </row>
    <row r="37" spans="1:53" s="5" customFormat="1" ht="17.25" customHeight="1" x14ac:dyDescent="0.2">
      <c r="A37" s="110"/>
      <c r="B37" s="123" t="s">
        <v>3</v>
      </c>
      <c r="C37" s="124"/>
      <c r="D37" s="125">
        <f>'Cash Flow - Y2'!C24</f>
        <v>0</v>
      </c>
      <c r="E37" s="126" t="str">
        <f t="shared" si="43"/>
        <v>-</v>
      </c>
      <c r="F37" s="125">
        <f>'Cash Flow - Y2'!D24</f>
        <v>0</v>
      </c>
      <c r="G37" s="126" t="str">
        <f t="shared" si="30"/>
        <v>-</v>
      </c>
      <c r="H37" s="125">
        <f>'Cash Flow - Y2'!E24</f>
        <v>0</v>
      </c>
      <c r="I37" s="126" t="str">
        <f t="shared" si="31"/>
        <v>-</v>
      </c>
      <c r="J37" s="125">
        <f>'Cash Flow - Y2'!F24</f>
        <v>0</v>
      </c>
      <c r="K37" s="126" t="str">
        <f t="shared" si="32"/>
        <v>-</v>
      </c>
      <c r="L37" s="125">
        <f>'Cash Flow - Y2'!G24</f>
        <v>0</v>
      </c>
      <c r="M37" s="126" t="str">
        <f t="shared" si="33"/>
        <v>-</v>
      </c>
      <c r="N37" s="125">
        <f>'Cash Flow - Y2'!H24</f>
        <v>0</v>
      </c>
      <c r="O37" s="126" t="str">
        <f t="shared" si="34"/>
        <v>-</v>
      </c>
      <c r="P37" s="125">
        <f>'Cash Flow - Y2'!I24</f>
        <v>0</v>
      </c>
      <c r="Q37" s="126" t="str">
        <f t="shared" si="35"/>
        <v>-</v>
      </c>
      <c r="R37" s="125">
        <f>'Cash Flow - Y2'!J24</f>
        <v>0</v>
      </c>
      <c r="S37" s="126" t="str">
        <f t="shared" si="36"/>
        <v>-</v>
      </c>
      <c r="T37" s="125">
        <f>'Cash Flow - Y2'!K24</f>
        <v>0</v>
      </c>
      <c r="U37" s="126" t="str">
        <f t="shared" si="37"/>
        <v>-</v>
      </c>
      <c r="V37" s="125">
        <f>'Cash Flow - Y2'!L24</f>
        <v>0</v>
      </c>
      <c r="W37" s="126" t="str">
        <f t="shared" si="38"/>
        <v>-</v>
      </c>
      <c r="X37" s="125">
        <f>'Cash Flow - Y2'!M24</f>
        <v>0</v>
      </c>
      <c r="Y37" s="126" t="str">
        <f t="shared" si="39"/>
        <v>-</v>
      </c>
      <c r="Z37" s="125">
        <f>'Cash Flow - Y2'!N24</f>
        <v>0</v>
      </c>
      <c r="AA37" s="126" t="str">
        <f t="shared" si="40"/>
        <v>-</v>
      </c>
      <c r="AB37" s="125">
        <f t="shared" si="41"/>
        <v>0</v>
      </c>
      <c r="AC37" s="127" t="str">
        <f t="shared" si="42"/>
        <v>-</v>
      </c>
      <c r="AD37" s="110"/>
      <c r="AE37" s="110"/>
      <c r="AF37" s="110"/>
      <c r="AG37" s="110"/>
      <c r="AH37" s="110"/>
      <c r="AI37" s="110"/>
      <c r="AJ37" s="110"/>
      <c r="AK37" s="110"/>
      <c r="AL37" s="110"/>
      <c r="AM37" s="110"/>
      <c r="AN37" s="110"/>
      <c r="AO37" s="110"/>
      <c r="AP37" s="110"/>
      <c r="AQ37" s="110"/>
      <c r="AR37" s="110"/>
      <c r="AS37" s="110"/>
      <c r="AT37" s="110"/>
      <c r="AU37" s="110"/>
      <c r="AV37" s="110"/>
      <c r="AW37" s="110"/>
      <c r="AX37" s="110"/>
      <c r="AY37" s="110"/>
      <c r="AZ37" s="110"/>
      <c r="BA37" s="110"/>
    </row>
    <row r="38" spans="1:53" s="5" customFormat="1" ht="17.25" customHeight="1" x14ac:dyDescent="0.2">
      <c r="A38" s="110"/>
      <c r="B38" s="123" t="s">
        <v>4</v>
      </c>
      <c r="C38" s="124"/>
      <c r="D38" s="125">
        <f>'Cash Flow - Y2'!C25</f>
        <v>0</v>
      </c>
      <c r="E38" s="126" t="str">
        <f t="shared" si="43"/>
        <v>-</v>
      </c>
      <c r="F38" s="125">
        <f>'Cash Flow - Y2'!D25</f>
        <v>0</v>
      </c>
      <c r="G38" s="126" t="str">
        <f t="shared" si="30"/>
        <v>-</v>
      </c>
      <c r="H38" s="125">
        <f>'Cash Flow - Y2'!E25</f>
        <v>0</v>
      </c>
      <c r="I38" s="126" t="str">
        <f t="shared" si="31"/>
        <v>-</v>
      </c>
      <c r="J38" s="125">
        <f>'Cash Flow - Y2'!F25</f>
        <v>0</v>
      </c>
      <c r="K38" s="126" t="str">
        <f t="shared" si="32"/>
        <v>-</v>
      </c>
      <c r="L38" s="125">
        <f>'Cash Flow - Y2'!G25</f>
        <v>0</v>
      </c>
      <c r="M38" s="126" t="str">
        <f t="shared" si="33"/>
        <v>-</v>
      </c>
      <c r="N38" s="125">
        <f>'Cash Flow - Y2'!H25</f>
        <v>0</v>
      </c>
      <c r="O38" s="126" t="str">
        <f t="shared" si="34"/>
        <v>-</v>
      </c>
      <c r="P38" s="125">
        <f>'Cash Flow - Y2'!I25</f>
        <v>0</v>
      </c>
      <c r="Q38" s="126" t="str">
        <f t="shared" si="35"/>
        <v>-</v>
      </c>
      <c r="R38" s="125">
        <f>'Cash Flow - Y2'!J25</f>
        <v>0</v>
      </c>
      <c r="S38" s="126" t="str">
        <f t="shared" si="36"/>
        <v>-</v>
      </c>
      <c r="T38" s="125">
        <f>'Cash Flow - Y2'!K25</f>
        <v>0</v>
      </c>
      <c r="U38" s="126" t="str">
        <f t="shared" si="37"/>
        <v>-</v>
      </c>
      <c r="V38" s="125">
        <f>'Cash Flow - Y2'!L25</f>
        <v>0</v>
      </c>
      <c r="W38" s="126" t="str">
        <f t="shared" si="38"/>
        <v>-</v>
      </c>
      <c r="X38" s="125">
        <f>'Cash Flow - Y2'!M25</f>
        <v>0</v>
      </c>
      <c r="Y38" s="126" t="str">
        <f t="shared" si="39"/>
        <v>-</v>
      </c>
      <c r="Z38" s="125">
        <f>'Cash Flow - Y2'!N25</f>
        <v>0</v>
      </c>
      <c r="AA38" s="126" t="str">
        <f t="shared" si="40"/>
        <v>-</v>
      </c>
      <c r="AB38" s="125">
        <f t="shared" si="41"/>
        <v>0</v>
      </c>
      <c r="AC38" s="127" t="str">
        <f t="shared" si="42"/>
        <v>-</v>
      </c>
      <c r="AD38" s="110"/>
      <c r="AE38" s="110"/>
      <c r="AF38" s="110"/>
      <c r="AG38" s="110"/>
      <c r="AH38" s="110"/>
      <c r="AI38" s="110"/>
      <c r="AJ38" s="110"/>
      <c r="AK38" s="110"/>
      <c r="AL38" s="110"/>
      <c r="AM38" s="110"/>
      <c r="AN38" s="110"/>
      <c r="AO38" s="110"/>
      <c r="AP38" s="110"/>
      <c r="AQ38" s="110"/>
      <c r="AR38" s="110"/>
      <c r="AS38" s="110"/>
      <c r="AT38" s="110"/>
      <c r="AU38" s="110"/>
      <c r="AV38" s="110"/>
      <c r="AW38" s="110"/>
      <c r="AX38" s="110"/>
      <c r="AY38" s="110"/>
      <c r="AZ38" s="110"/>
      <c r="BA38" s="110"/>
    </row>
    <row r="39" spans="1:53" s="5" customFormat="1" ht="17.25" customHeight="1" x14ac:dyDescent="0.2">
      <c r="A39" s="110"/>
      <c r="B39" s="123" t="s">
        <v>5</v>
      </c>
      <c r="C39" s="124"/>
      <c r="D39" s="125">
        <f>'Cash Flow - Y2'!C26</f>
        <v>0</v>
      </c>
      <c r="E39" s="126" t="str">
        <f t="shared" si="43"/>
        <v>-</v>
      </c>
      <c r="F39" s="125">
        <f>'Cash Flow - Y2'!D26</f>
        <v>0</v>
      </c>
      <c r="G39" s="126" t="str">
        <f t="shared" si="30"/>
        <v>-</v>
      </c>
      <c r="H39" s="125">
        <f>'Cash Flow - Y2'!E26</f>
        <v>0</v>
      </c>
      <c r="I39" s="126" t="str">
        <f t="shared" si="31"/>
        <v>-</v>
      </c>
      <c r="J39" s="125">
        <f>'Cash Flow - Y2'!F26</f>
        <v>0</v>
      </c>
      <c r="K39" s="126" t="str">
        <f t="shared" si="32"/>
        <v>-</v>
      </c>
      <c r="L39" s="125">
        <f>'Cash Flow - Y2'!G26</f>
        <v>0</v>
      </c>
      <c r="M39" s="126" t="str">
        <f t="shared" si="33"/>
        <v>-</v>
      </c>
      <c r="N39" s="125">
        <f>'Cash Flow - Y2'!H26</f>
        <v>0</v>
      </c>
      <c r="O39" s="126" t="str">
        <f t="shared" si="34"/>
        <v>-</v>
      </c>
      <c r="P39" s="125">
        <f>'Cash Flow - Y2'!I26</f>
        <v>0</v>
      </c>
      <c r="Q39" s="126" t="str">
        <f t="shared" si="35"/>
        <v>-</v>
      </c>
      <c r="R39" s="125">
        <f>'Cash Flow - Y2'!J26</f>
        <v>0</v>
      </c>
      <c r="S39" s="126" t="str">
        <f t="shared" si="36"/>
        <v>-</v>
      </c>
      <c r="T39" s="125">
        <f>'Cash Flow - Y2'!K26</f>
        <v>0</v>
      </c>
      <c r="U39" s="126" t="str">
        <f t="shared" si="37"/>
        <v>-</v>
      </c>
      <c r="V39" s="125">
        <f>'Cash Flow - Y2'!L26</f>
        <v>0</v>
      </c>
      <c r="W39" s="126" t="str">
        <f t="shared" si="38"/>
        <v>-</v>
      </c>
      <c r="X39" s="125">
        <f>'Cash Flow - Y2'!M26</f>
        <v>0</v>
      </c>
      <c r="Y39" s="126" t="str">
        <f t="shared" si="39"/>
        <v>-</v>
      </c>
      <c r="Z39" s="125">
        <f>'Cash Flow - Y2'!N26</f>
        <v>0</v>
      </c>
      <c r="AA39" s="126" t="str">
        <f t="shared" si="40"/>
        <v>-</v>
      </c>
      <c r="AB39" s="125">
        <f t="shared" si="41"/>
        <v>0</v>
      </c>
      <c r="AC39" s="127" t="str">
        <f t="shared" si="42"/>
        <v>-</v>
      </c>
      <c r="AD39" s="110"/>
      <c r="AE39" s="110"/>
      <c r="AF39" s="110"/>
      <c r="AG39" s="110"/>
      <c r="AH39" s="110"/>
      <c r="AI39" s="110"/>
      <c r="AJ39" s="110"/>
      <c r="AK39" s="110"/>
      <c r="AL39" s="110"/>
      <c r="AM39" s="110"/>
      <c r="AN39" s="110"/>
      <c r="AO39" s="110"/>
      <c r="AP39" s="110"/>
      <c r="AQ39" s="110"/>
      <c r="AR39" s="110"/>
      <c r="AS39" s="110"/>
      <c r="AT39" s="110"/>
      <c r="AU39" s="110"/>
      <c r="AV39" s="110"/>
      <c r="AW39" s="110"/>
      <c r="AX39" s="110"/>
      <c r="AY39" s="110"/>
      <c r="AZ39" s="110"/>
      <c r="BA39" s="110"/>
    </row>
    <row r="40" spans="1:53" s="5" customFormat="1" ht="17.25" customHeight="1" x14ac:dyDescent="0.2">
      <c r="A40" s="110"/>
      <c r="B40" s="123" t="s">
        <v>34</v>
      </c>
      <c r="C40" s="124"/>
      <c r="D40" s="125">
        <f>'Cash Flow - Y2'!C27</f>
        <v>0</v>
      </c>
      <c r="E40" s="126" t="str">
        <f t="shared" si="43"/>
        <v>-</v>
      </c>
      <c r="F40" s="125">
        <f>'Cash Flow - Y2'!D27</f>
        <v>0</v>
      </c>
      <c r="G40" s="126" t="str">
        <f t="shared" si="30"/>
        <v>-</v>
      </c>
      <c r="H40" s="125">
        <f>'Cash Flow - Y2'!E27</f>
        <v>0</v>
      </c>
      <c r="I40" s="126" t="str">
        <f t="shared" si="31"/>
        <v>-</v>
      </c>
      <c r="J40" s="125">
        <f>'Cash Flow - Y2'!F27</f>
        <v>0</v>
      </c>
      <c r="K40" s="126" t="str">
        <f t="shared" si="32"/>
        <v>-</v>
      </c>
      <c r="L40" s="125">
        <f>'Cash Flow - Y2'!G27</f>
        <v>0</v>
      </c>
      <c r="M40" s="126" t="str">
        <f t="shared" si="33"/>
        <v>-</v>
      </c>
      <c r="N40" s="125">
        <f>'Cash Flow - Y2'!H27</f>
        <v>0</v>
      </c>
      <c r="O40" s="126" t="str">
        <f t="shared" si="34"/>
        <v>-</v>
      </c>
      <c r="P40" s="125">
        <f>'Cash Flow - Y2'!I27</f>
        <v>0</v>
      </c>
      <c r="Q40" s="126" t="str">
        <f t="shared" si="35"/>
        <v>-</v>
      </c>
      <c r="R40" s="125">
        <f>'Cash Flow - Y2'!J27</f>
        <v>0</v>
      </c>
      <c r="S40" s="126" t="str">
        <f t="shared" si="36"/>
        <v>-</v>
      </c>
      <c r="T40" s="125">
        <f>'Cash Flow - Y2'!K27</f>
        <v>0</v>
      </c>
      <c r="U40" s="126" t="str">
        <f t="shared" si="37"/>
        <v>-</v>
      </c>
      <c r="V40" s="125">
        <f>'Cash Flow - Y2'!L27</f>
        <v>0</v>
      </c>
      <c r="W40" s="126" t="str">
        <f t="shared" si="38"/>
        <v>-</v>
      </c>
      <c r="X40" s="125">
        <f>'Cash Flow - Y2'!M27</f>
        <v>0</v>
      </c>
      <c r="Y40" s="126" t="str">
        <f t="shared" si="39"/>
        <v>-</v>
      </c>
      <c r="Z40" s="125">
        <f>'Cash Flow - Y2'!N27</f>
        <v>0</v>
      </c>
      <c r="AA40" s="126" t="str">
        <f t="shared" si="40"/>
        <v>-</v>
      </c>
      <c r="AB40" s="125">
        <f t="shared" si="41"/>
        <v>0</v>
      </c>
      <c r="AC40" s="127" t="str">
        <f t="shared" si="42"/>
        <v>-</v>
      </c>
      <c r="AD40" s="110"/>
      <c r="AE40" s="110"/>
      <c r="AF40" s="110"/>
      <c r="AG40" s="110"/>
      <c r="AH40" s="110"/>
      <c r="AI40" s="110"/>
      <c r="AJ40" s="110"/>
      <c r="AK40" s="110"/>
      <c r="AL40" s="110"/>
      <c r="AM40" s="110"/>
      <c r="AN40" s="110"/>
      <c r="AO40" s="110"/>
      <c r="AP40" s="110"/>
      <c r="AQ40" s="110"/>
      <c r="AR40" s="110"/>
      <c r="AS40" s="110"/>
      <c r="AT40" s="110"/>
      <c r="AU40" s="110"/>
      <c r="AV40" s="110"/>
      <c r="AW40" s="110"/>
      <c r="AX40" s="110"/>
      <c r="AY40" s="110"/>
      <c r="AZ40" s="110"/>
      <c r="BA40" s="110"/>
    </row>
    <row r="41" spans="1:53" s="5" customFormat="1" ht="17.25" customHeight="1" x14ac:dyDescent="0.2">
      <c r="A41" s="110"/>
      <c r="B41" s="123" t="s">
        <v>35</v>
      </c>
      <c r="C41" s="124"/>
      <c r="D41" s="125">
        <f>'Cash Flow - Y2'!C28</f>
        <v>0</v>
      </c>
      <c r="E41" s="126" t="str">
        <f t="shared" si="43"/>
        <v>-</v>
      </c>
      <c r="F41" s="125">
        <f>'Cash Flow - Y2'!D28</f>
        <v>0</v>
      </c>
      <c r="G41" s="126" t="str">
        <f t="shared" si="30"/>
        <v>-</v>
      </c>
      <c r="H41" s="125">
        <f>'Cash Flow - Y2'!E28</f>
        <v>0</v>
      </c>
      <c r="I41" s="126" t="str">
        <f t="shared" si="31"/>
        <v>-</v>
      </c>
      <c r="J41" s="125">
        <f>'Cash Flow - Y2'!F28</f>
        <v>0</v>
      </c>
      <c r="K41" s="126" t="str">
        <f t="shared" si="32"/>
        <v>-</v>
      </c>
      <c r="L41" s="125">
        <f>'Cash Flow - Y2'!G28</f>
        <v>0</v>
      </c>
      <c r="M41" s="126" t="str">
        <f t="shared" si="33"/>
        <v>-</v>
      </c>
      <c r="N41" s="125">
        <f>'Cash Flow - Y2'!H28</f>
        <v>0</v>
      </c>
      <c r="O41" s="126" t="str">
        <f t="shared" si="34"/>
        <v>-</v>
      </c>
      <c r="P41" s="125">
        <f>'Cash Flow - Y2'!I28</f>
        <v>0</v>
      </c>
      <c r="Q41" s="126" t="str">
        <f t="shared" si="35"/>
        <v>-</v>
      </c>
      <c r="R41" s="125">
        <f>'Cash Flow - Y2'!J28</f>
        <v>0</v>
      </c>
      <c r="S41" s="126" t="str">
        <f t="shared" si="36"/>
        <v>-</v>
      </c>
      <c r="T41" s="125">
        <f>'Cash Flow - Y2'!K28</f>
        <v>0</v>
      </c>
      <c r="U41" s="126" t="str">
        <f t="shared" si="37"/>
        <v>-</v>
      </c>
      <c r="V41" s="125">
        <f>'Cash Flow - Y2'!L28</f>
        <v>0</v>
      </c>
      <c r="W41" s="126" t="str">
        <f t="shared" si="38"/>
        <v>-</v>
      </c>
      <c r="X41" s="125">
        <f>'Cash Flow - Y2'!M28</f>
        <v>0</v>
      </c>
      <c r="Y41" s="126" t="str">
        <f t="shared" si="39"/>
        <v>-</v>
      </c>
      <c r="Z41" s="125">
        <f>'Cash Flow - Y2'!N28</f>
        <v>0</v>
      </c>
      <c r="AA41" s="126" t="str">
        <f t="shared" si="40"/>
        <v>-</v>
      </c>
      <c r="AB41" s="125">
        <f t="shared" si="41"/>
        <v>0</v>
      </c>
      <c r="AC41" s="127" t="str">
        <f t="shared" si="42"/>
        <v>-</v>
      </c>
      <c r="AD41" s="110"/>
      <c r="AE41" s="110"/>
      <c r="AF41" s="110"/>
      <c r="AG41" s="110"/>
      <c r="AH41" s="110"/>
      <c r="AI41" s="110"/>
      <c r="AJ41" s="110"/>
      <c r="AK41" s="110"/>
      <c r="AL41" s="110"/>
      <c r="AM41" s="110"/>
      <c r="AN41" s="110"/>
      <c r="AO41" s="110"/>
      <c r="AP41" s="110"/>
      <c r="AQ41" s="110"/>
      <c r="AR41" s="110"/>
      <c r="AS41" s="110"/>
      <c r="AT41" s="110"/>
      <c r="AU41" s="110"/>
      <c r="AV41" s="110"/>
      <c r="AW41" s="110"/>
      <c r="AX41" s="110"/>
      <c r="AY41" s="110"/>
      <c r="AZ41" s="110"/>
      <c r="BA41" s="110"/>
    </row>
    <row r="42" spans="1:53" s="5" customFormat="1" ht="17.25" customHeight="1" x14ac:dyDescent="0.2">
      <c r="A42" s="110"/>
      <c r="B42" s="123" t="s">
        <v>36</v>
      </c>
      <c r="C42" s="124"/>
      <c r="D42" s="125">
        <f>'Cash Flow - Y2'!C29</f>
        <v>0</v>
      </c>
      <c r="E42" s="126" t="str">
        <f t="shared" si="43"/>
        <v>-</v>
      </c>
      <c r="F42" s="125">
        <f>'Cash Flow - Y2'!D29</f>
        <v>0</v>
      </c>
      <c r="G42" s="126" t="str">
        <f t="shared" si="30"/>
        <v>-</v>
      </c>
      <c r="H42" s="125">
        <f>'Cash Flow - Y2'!E29</f>
        <v>0</v>
      </c>
      <c r="I42" s="126" t="str">
        <f t="shared" si="31"/>
        <v>-</v>
      </c>
      <c r="J42" s="125">
        <f>'Cash Flow - Y2'!F29</f>
        <v>0</v>
      </c>
      <c r="K42" s="126" t="str">
        <f t="shared" si="32"/>
        <v>-</v>
      </c>
      <c r="L42" s="125">
        <f>'Cash Flow - Y2'!G29</f>
        <v>0</v>
      </c>
      <c r="M42" s="126" t="str">
        <f t="shared" si="33"/>
        <v>-</v>
      </c>
      <c r="N42" s="125">
        <f>'Cash Flow - Y2'!H29</f>
        <v>0</v>
      </c>
      <c r="O42" s="126" t="str">
        <f t="shared" si="34"/>
        <v>-</v>
      </c>
      <c r="P42" s="125">
        <f>'Cash Flow - Y2'!I29</f>
        <v>0</v>
      </c>
      <c r="Q42" s="126" t="str">
        <f t="shared" si="35"/>
        <v>-</v>
      </c>
      <c r="R42" s="125">
        <f>'Cash Flow - Y2'!J29</f>
        <v>0</v>
      </c>
      <c r="S42" s="126" t="str">
        <f t="shared" si="36"/>
        <v>-</v>
      </c>
      <c r="T42" s="125">
        <f>'Cash Flow - Y2'!K29</f>
        <v>0</v>
      </c>
      <c r="U42" s="126" t="str">
        <f t="shared" si="37"/>
        <v>-</v>
      </c>
      <c r="V42" s="125">
        <f>'Cash Flow - Y2'!L29</f>
        <v>0</v>
      </c>
      <c r="W42" s="126" t="str">
        <f t="shared" si="38"/>
        <v>-</v>
      </c>
      <c r="X42" s="125">
        <f>'Cash Flow - Y2'!M29</f>
        <v>0</v>
      </c>
      <c r="Y42" s="126" t="str">
        <f t="shared" si="39"/>
        <v>-</v>
      </c>
      <c r="Z42" s="125">
        <f>'Cash Flow - Y2'!N29</f>
        <v>0</v>
      </c>
      <c r="AA42" s="126" t="str">
        <f t="shared" si="40"/>
        <v>-</v>
      </c>
      <c r="AB42" s="125">
        <f t="shared" si="41"/>
        <v>0</v>
      </c>
      <c r="AC42" s="127" t="str">
        <f t="shared" si="42"/>
        <v>-</v>
      </c>
      <c r="AD42" s="110"/>
      <c r="AE42" s="110"/>
      <c r="AF42" s="110"/>
      <c r="AG42" s="110"/>
      <c r="AH42" s="110"/>
      <c r="AI42" s="110"/>
      <c r="AJ42" s="110"/>
      <c r="AK42" s="110"/>
      <c r="AL42" s="110"/>
      <c r="AM42" s="110"/>
      <c r="AN42" s="110"/>
      <c r="AO42" s="110"/>
      <c r="AP42" s="110"/>
      <c r="AQ42" s="110"/>
      <c r="AR42" s="110"/>
      <c r="AS42" s="110"/>
      <c r="AT42" s="110"/>
      <c r="AU42" s="110"/>
      <c r="AV42" s="110"/>
      <c r="AW42" s="110"/>
      <c r="AX42" s="110"/>
      <c r="AY42" s="110"/>
      <c r="AZ42" s="110"/>
      <c r="BA42" s="110"/>
    </row>
    <row r="43" spans="1:53" s="5" customFormat="1" ht="17.25" customHeight="1" x14ac:dyDescent="0.2">
      <c r="A43" s="110"/>
      <c r="B43" s="123" t="s">
        <v>37</v>
      </c>
      <c r="C43" s="124"/>
      <c r="D43" s="125">
        <f>'Cash Flow - Y2'!C30</f>
        <v>0</v>
      </c>
      <c r="E43" s="126" t="str">
        <f t="shared" si="43"/>
        <v>-</v>
      </c>
      <c r="F43" s="125">
        <f>'Cash Flow - Y2'!D30</f>
        <v>0</v>
      </c>
      <c r="G43" s="126" t="str">
        <f t="shared" si="30"/>
        <v>-</v>
      </c>
      <c r="H43" s="125">
        <f>'Cash Flow - Y2'!E30</f>
        <v>0</v>
      </c>
      <c r="I43" s="126" t="str">
        <f t="shared" si="31"/>
        <v>-</v>
      </c>
      <c r="J43" s="125">
        <f>'Cash Flow - Y2'!F30</f>
        <v>0</v>
      </c>
      <c r="K43" s="126" t="str">
        <f t="shared" si="32"/>
        <v>-</v>
      </c>
      <c r="L43" s="125">
        <f>'Cash Flow - Y2'!G30</f>
        <v>0</v>
      </c>
      <c r="M43" s="126" t="str">
        <f t="shared" si="33"/>
        <v>-</v>
      </c>
      <c r="N43" s="125">
        <f>'Cash Flow - Y2'!H30</f>
        <v>0</v>
      </c>
      <c r="O43" s="126" t="str">
        <f t="shared" si="34"/>
        <v>-</v>
      </c>
      <c r="P43" s="125">
        <f>'Cash Flow - Y2'!I30</f>
        <v>0</v>
      </c>
      <c r="Q43" s="126" t="str">
        <f t="shared" si="35"/>
        <v>-</v>
      </c>
      <c r="R43" s="125">
        <f>'Cash Flow - Y2'!J30</f>
        <v>0</v>
      </c>
      <c r="S43" s="126" t="str">
        <f t="shared" si="36"/>
        <v>-</v>
      </c>
      <c r="T43" s="125">
        <f>'Cash Flow - Y2'!K30</f>
        <v>0</v>
      </c>
      <c r="U43" s="126" t="str">
        <f t="shared" si="37"/>
        <v>-</v>
      </c>
      <c r="V43" s="125">
        <f>'Cash Flow - Y2'!L30</f>
        <v>0</v>
      </c>
      <c r="W43" s="126" t="str">
        <f t="shared" si="38"/>
        <v>-</v>
      </c>
      <c r="X43" s="125">
        <f>'Cash Flow - Y2'!M30</f>
        <v>0</v>
      </c>
      <c r="Y43" s="126" t="str">
        <f t="shared" si="39"/>
        <v>-</v>
      </c>
      <c r="Z43" s="125">
        <f>'Cash Flow - Y2'!N30</f>
        <v>0</v>
      </c>
      <c r="AA43" s="126" t="str">
        <f t="shared" si="40"/>
        <v>-</v>
      </c>
      <c r="AB43" s="125">
        <f t="shared" si="41"/>
        <v>0</v>
      </c>
      <c r="AC43" s="127" t="str">
        <f t="shared" si="42"/>
        <v>-</v>
      </c>
      <c r="AD43" s="110"/>
      <c r="AE43" s="110"/>
      <c r="AF43" s="110"/>
      <c r="AG43" s="110"/>
      <c r="AH43" s="110"/>
      <c r="AI43" s="110"/>
      <c r="AJ43" s="110"/>
      <c r="AK43" s="110"/>
      <c r="AL43" s="110"/>
      <c r="AM43" s="110"/>
      <c r="AN43" s="110"/>
      <c r="AO43" s="110"/>
      <c r="AP43" s="110"/>
      <c r="AQ43" s="110"/>
      <c r="AR43" s="110"/>
      <c r="AS43" s="110"/>
      <c r="AT43" s="110"/>
      <c r="AU43" s="110"/>
      <c r="AV43" s="110"/>
      <c r="AW43" s="110"/>
      <c r="AX43" s="110"/>
      <c r="AY43" s="110"/>
      <c r="AZ43" s="110"/>
      <c r="BA43" s="110"/>
    </row>
    <row r="44" spans="1:53" s="5" customFormat="1" ht="17.25" customHeight="1" x14ac:dyDescent="0.2">
      <c r="A44" s="110"/>
      <c r="B44" s="123" t="s">
        <v>38</v>
      </c>
      <c r="C44" s="124"/>
      <c r="D44" s="125">
        <f>'Cash Flow - Y2'!C31</f>
        <v>0</v>
      </c>
      <c r="E44" s="126" t="str">
        <f t="shared" si="43"/>
        <v>-</v>
      </c>
      <c r="F44" s="125">
        <f>'Cash Flow - Y2'!D31</f>
        <v>0</v>
      </c>
      <c r="G44" s="126" t="str">
        <f t="shared" si="30"/>
        <v>-</v>
      </c>
      <c r="H44" s="125">
        <f>'Cash Flow - Y2'!E31</f>
        <v>0</v>
      </c>
      <c r="I44" s="126" t="str">
        <f t="shared" si="31"/>
        <v>-</v>
      </c>
      <c r="J44" s="125">
        <f>'Cash Flow - Y2'!F31</f>
        <v>0</v>
      </c>
      <c r="K44" s="126" t="str">
        <f t="shared" si="32"/>
        <v>-</v>
      </c>
      <c r="L44" s="125">
        <f>'Cash Flow - Y2'!G31</f>
        <v>0</v>
      </c>
      <c r="M44" s="126" t="str">
        <f t="shared" si="33"/>
        <v>-</v>
      </c>
      <c r="N44" s="125">
        <f>'Cash Flow - Y2'!H31</f>
        <v>0</v>
      </c>
      <c r="O44" s="126" t="str">
        <f t="shared" si="34"/>
        <v>-</v>
      </c>
      <c r="P44" s="125">
        <f>'Cash Flow - Y2'!I31</f>
        <v>0</v>
      </c>
      <c r="Q44" s="126" t="str">
        <f t="shared" si="35"/>
        <v>-</v>
      </c>
      <c r="R44" s="125">
        <f>'Cash Flow - Y2'!J31</f>
        <v>0</v>
      </c>
      <c r="S44" s="126" t="str">
        <f t="shared" si="36"/>
        <v>-</v>
      </c>
      <c r="T44" s="125">
        <f>'Cash Flow - Y2'!K31</f>
        <v>0</v>
      </c>
      <c r="U44" s="126" t="str">
        <f t="shared" si="37"/>
        <v>-</v>
      </c>
      <c r="V44" s="125">
        <f>'Cash Flow - Y2'!L31</f>
        <v>0</v>
      </c>
      <c r="W44" s="126" t="str">
        <f t="shared" si="38"/>
        <v>-</v>
      </c>
      <c r="X44" s="125">
        <f>'Cash Flow - Y2'!M31</f>
        <v>0</v>
      </c>
      <c r="Y44" s="126" t="str">
        <f t="shared" si="39"/>
        <v>-</v>
      </c>
      <c r="Z44" s="125">
        <f>'Cash Flow - Y2'!N31</f>
        <v>0</v>
      </c>
      <c r="AA44" s="126" t="str">
        <f t="shared" si="40"/>
        <v>-</v>
      </c>
      <c r="AB44" s="125">
        <f t="shared" si="41"/>
        <v>0</v>
      </c>
      <c r="AC44" s="127" t="str">
        <f t="shared" si="42"/>
        <v>-</v>
      </c>
      <c r="AD44" s="110"/>
      <c r="AE44" s="110"/>
      <c r="AF44" s="110"/>
      <c r="AG44" s="110"/>
      <c r="AH44" s="110"/>
      <c r="AI44" s="110"/>
      <c r="AJ44" s="110"/>
      <c r="AK44" s="110"/>
      <c r="AL44" s="110"/>
      <c r="AM44" s="110"/>
      <c r="AN44" s="110"/>
      <c r="AO44" s="110"/>
      <c r="AP44" s="110"/>
      <c r="AQ44" s="110"/>
      <c r="AR44" s="110"/>
      <c r="AS44" s="110"/>
      <c r="AT44" s="110"/>
      <c r="AU44" s="110"/>
      <c r="AV44" s="110"/>
      <c r="AW44" s="110"/>
      <c r="AX44" s="110"/>
      <c r="AY44" s="110"/>
      <c r="AZ44" s="110"/>
      <c r="BA44" s="110"/>
    </row>
    <row r="45" spans="1:53" s="5" customFormat="1" ht="17.25" customHeight="1" x14ac:dyDescent="0.2">
      <c r="A45" s="110"/>
      <c r="B45" s="123" t="s">
        <v>39</v>
      </c>
      <c r="C45" s="124"/>
      <c r="D45" s="125">
        <f>'Cash Flow - Y2'!C32</f>
        <v>0</v>
      </c>
      <c r="E45" s="126" t="str">
        <f t="shared" si="43"/>
        <v>-</v>
      </c>
      <c r="F45" s="125">
        <f>'Cash Flow - Y2'!D32</f>
        <v>0</v>
      </c>
      <c r="G45" s="126" t="str">
        <f t="shared" si="30"/>
        <v>-</v>
      </c>
      <c r="H45" s="125">
        <f>'Cash Flow - Y2'!E32</f>
        <v>0</v>
      </c>
      <c r="I45" s="126" t="str">
        <f t="shared" si="31"/>
        <v>-</v>
      </c>
      <c r="J45" s="125">
        <f>'Cash Flow - Y2'!F32</f>
        <v>0</v>
      </c>
      <c r="K45" s="126" t="str">
        <f t="shared" si="32"/>
        <v>-</v>
      </c>
      <c r="L45" s="125">
        <f>'Cash Flow - Y2'!G32</f>
        <v>0</v>
      </c>
      <c r="M45" s="126" t="str">
        <f t="shared" si="33"/>
        <v>-</v>
      </c>
      <c r="N45" s="125">
        <f>'Cash Flow - Y2'!H32</f>
        <v>0</v>
      </c>
      <c r="O45" s="126" t="str">
        <f t="shared" si="34"/>
        <v>-</v>
      </c>
      <c r="P45" s="125">
        <f>'Cash Flow - Y2'!I32</f>
        <v>0</v>
      </c>
      <c r="Q45" s="126" t="str">
        <f t="shared" si="35"/>
        <v>-</v>
      </c>
      <c r="R45" s="125">
        <f>'Cash Flow - Y2'!J32</f>
        <v>0</v>
      </c>
      <c r="S45" s="126" t="str">
        <f t="shared" si="36"/>
        <v>-</v>
      </c>
      <c r="T45" s="125">
        <f>'Cash Flow - Y2'!K32</f>
        <v>0</v>
      </c>
      <c r="U45" s="126" t="str">
        <f t="shared" si="37"/>
        <v>-</v>
      </c>
      <c r="V45" s="125">
        <f>'Cash Flow - Y2'!L32</f>
        <v>0</v>
      </c>
      <c r="W45" s="126" t="str">
        <f t="shared" si="38"/>
        <v>-</v>
      </c>
      <c r="X45" s="125">
        <f>'Cash Flow - Y2'!M32</f>
        <v>0</v>
      </c>
      <c r="Y45" s="126" t="str">
        <f t="shared" si="39"/>
        <v>-</v>
      </c>
      <c r="Z45" s="125">
        <f>'Cash Flow - Y2'!N32</f>
        <v>0</v>
      </c>
      <c r="AA45" s="126" t="str">
        <f t="shared" si="40"/>
        <v>-</v>
      </c>
      <c r="AB45" s="125">
        <f t="shared" si="41"/>
        <v>0</v>
      </c>
      <c r="AC45" s="127" t="str">
        <f t="shared" si="42"/>
        <v>-</v>
      </c>
      <c r="AD45" s="110"/>
      <c r="AE45" s="110"/>
      <c r="AF45" s="110"/>
      <c r="AG45" s="110"/>
      <c r="AH45" s="110"/>
      <c r="AI45" s="110"/>
      <c r="AJ45" s="110"/>
      <c r="AK45" s="110"/>
      <c r="AL45" s="110"/>
      <c r="AM45" s="110"/>
      <c r="AN45" s="110"/>
      <c r="AO45" s="110"/>
      <c r="AP45" s="110"/>
      <c r="AQ45" s="110"/>
      <c r="AR45" s="110"/>
      <c r="AS45" s="110"/>
      <c r="AT45" s="110"/>
      <c r="AU45" s="110"/>
      <c r="AV45" s="110"/>
      <c r="AW45" s="110"/>
      <c r="AX45" s="110"/>
      <c r="AY45" s="110"/>
      <c r="AZ45" s="110"/>
      <c r="BA45" s="110"/>
    </row>
    <row r="46" spans="1:53" s="5" customFormat="1" ht="17.25" customHeight="1" x14ac:dyDescent="0.2">
      <c r="A46" s="110"/>
      <c r="B46" s="123" t="s">
        <v>40</v>
      </c>
      <c r="C46" s="124"/>
      <c r="D46" s="125">
        <f>'Cash Flow - Y2'!C33</f>
        <v>0</v>
      </c>
      <c r="E46" s="126" t="str">
        <f t="shared" si="43"/>
        <v>-</v>
      </c>
      <c r="F46" s="125">
        <f>'Cash Flow - Y2'!D33</f>
        <v>0</v>
      </c>
      <c r="G46" s="126" t="str">
        <f t="shared" si="30"/>
        <v>-</v>
      </c>
      <c r="H46" s="125">
        <f>'Cash Flow - Y2'!E33</f>
        <v>0</v>
      </c>
      <c r="I46" s="126" t="str">
        <f t="shared" si="31"/>
        <v>-</v>
      </c>
      <c r="J46" s="125">
        <f>'Cash Flow - Y2'!F33</f>
        <v>0</v>
      </c>
      <c r="K46" s="126" t="str">
        <f t="shared" si="32"/>
        <v>-</v>
      </c>
      <c r="L46" s="125">
        <f>'Cash Flow - Y2'!G33</f>
        <v>0</v>
      </c>
      <c r="M46" s="126" t="str">
        <f t="shared" si="33"/>
        <v>-</v>
      </c>
      <c r="N46" s="125">
        <f>'Cash Flow - Y2'!H33</f>
        <v>0</v>
      </c>
      <c r="O46" s="126" t="str">
        <f t="shared" si="34"/>
        <v>-</v>
      </c>
      <c r="P46" s="125">
        <f>'Cash Flow - Y2'!I33</f>
        <v>0</v>
      </c>
      <c r="Q46" s="126" t="str">
        <f t="shared" si="35"/>
        <v>-</v>
      </c>
      <c r="R46" s="125">
        <f>'Cash Flow - Y2'!J33</f>
        <v>0</v>
      </c>
      <c r="S46" s="126" t="str">
        <f t="shared" si="36"/>
        <v>-</v>
      </c>
      <c r="T46" s="125">
        <f>'Cash Flow - Y2'!K33</f>
        <v>0</v>
      </c>
      <c r="U46" s="126" t="str">
        <f t="shared" si="37"/>
        <v>-</v>
      </c>
      <c r="V46" s="125">
        <f>'Cash Flow - Y2'!L33</f>
        <v>0</v>
      </c>
      <c r="W46" s="126" t="str">
        <f t="shared" si="38"/>
        <v>-</v>
      </c>
      <c r="X46" s="125">
        <f>'Cash Flow - Y2'!M33</f>
        <v>0</v>
      </c>
      <c r="Y46" s="126" t="str">
        <f t="shared" si="39"/>
        <v>-</v>
      </c>
      <c r="Z46" s="125">
        <f>'Cash Flow - Y2'!N33</f>
        <v>0</v>
      </c>
      <c r="AA46" s="126" t="str">
        <f t="shared" si="40"/>
        <v>-</v>
      </c>
      <c r="AB46" s="125">
        <f t="shared" si="41"/>
        <v>0</v>
      </c>
      <c r="AC46" s="127" t="str">
        <f t="shared" si="42"/>
        <v>-</v>
      </c>
      <c r="AD46" s="110"/>
      <c r="AE46" s="110"/>
      <c r="AF46" s="110"/>
      <c r="AG46" s="110"/>
      <c r="AH46" s="110"/>
      <c r="AI46" s="110"/>
      <c r="AJ46" s="110"/>
      <c r="AK46" s="110"/>
      <c r="AL46" s="110"/>
      <c r="AM46" s="110"/>
      <c r="AN46" s="110"/>
      <c r="AO46" s="110"/>
      <c r="AP46" s="110"/>
      <c r="AQ46" s="110"/>
      <c r="AR46" s="110"/>
      <c r="AS46" s="110"/>
      <c r="AT46" s="110"/>
      <c r="AU46" s="110"/>
      <c r="AV46" s="110"/>
      <c r="AW46" s="110"/>
      <c r="AX46" s="110"/>
      <c r="AY46" s="110"/>
      <c r="AZ46" s="110"/>
      <c r="BA46" s="110"/>
    </row>
    <row r="47" spans="1:53" s="5" customFormat="1" ht="17.25" customHeight="1" x14ac:dyDescent="0.2">
      <c r="A47" s="110"/>
      <c r="B47" s="123" t="s">
        <v>41</v>
      </c>
      <c r="C47" s="124"/>
      <c r="D47" s="125">
        <f>'Cash Flow - Y2'!C34</f>
        <v>0</v>
      </c>
      <c r="E47" s="126" t="str">
        <f t="shared" si="43"/>
        <v>-</v>
      </c>
      <c r="F47" s="125">
        <f>'Cash Flow - Y2'!D34</f>
        <v>0</v>
      </c>
      <c r="G47" s="126" t="str">
        <f t="shared" si="30"/>
        <v>-</v>
      </c>
      <c r="H47" s="125">
        <f>'Cash Flow - Y2'!E34</f>
        <v>0</v>
      </c>
      <c r="I47" s="126" t="str">
        <f t="shared" si="31"/>
        <v>-</v>
      </c>
      <c r="J47" s="125">
        <f>'Cash Flow - Y2'!F34</f>
        <v>0</v>
      </c>
      <c r="K47" s="126" t="str">
        <f t="shared" si="32"/>
        <v>-</v>
      </c>
      <c r="L47" s="125">
        <f>'Cash Flow - Y2'!G34</f>
        <v>0</v>
      </c>
      <c r="M47" s="126" t="str">
        <f t="shared" si="33"/>
        <v>-</v>
      </c>
      <c r="N47" s="125">
        <f>'Cash Flow - Y2'!H34</f>
        <v>0</v>
      </c>
      <c r="O47" s="126" t="str">
        <f t="shared" si="34"/>
        <v>-</v>
      </c>
      <c r="P47" s="125">
        <f>'Cash Flow - Y2'!I34</f>
        <v>0</v>
      </c>
      <c r="Q47" s="126" t="str">
        <f t="shared" si="35"/>
        <v>-</v>
      </c>
      <c r="R47" s="125">
        <f>'Cash Flow - Y2'!J34</f>
        <v>0</v>
      </c>
      <c r="S47" s="126" t="str">
        <f t="shared" si="36"/>
        <v>-</v>
      </c>
      <c r="T47" s="125">
        <f>'Cash Flow - Y2'!K34</f>
        <v>0</v>
      </c>
      <c r="U47" s="126" t="str">
        <f t="shared" si="37"/>
        <v>-</v>
      </c>
      <c r="V47" s="125">
        <f>'Cash Flow - Y2'!L34</f>
        <v>0</v>
      </c>
      <c r="W47" s="126" t="str">
        <f t="shared" si="38"/>
        <v>-</v>
      </c>
      <c r="X47" s="125">
        <f>'Cash Flow - Y2'!M34</f>
        <v>0</v>
      </c>
      <c r="Y47" s="126" t="str">
        <f t="shared" si="39"/>
        <v>-</v>
      </c>
      <c r="Z47" s="125">
        <f>'Cash Flow - Y2'!N34</f>
        <v>0</v>
      </c>
      <c r="AA47" s="126" t="str">
        <f t="shared" si="40"/>
        <v>-</v>
      </c>
      <c r="AB47" s="125">
        <f t="shared" si="41"/>
        <v>0</v>
      </c>
      <c r="AC47" s="127" t="str">
        <f t="shared" si="42"/>
        <v>-</v>
      </c>
      <c r="AD47" s="110"/>
      <c r="AE47" s="110"/>
      <c r="AF47" s="110"/>
      <c r="AG47" s="110"/>
      <c r="AH47" s="110"/>
      <c r="AI47" s="110"/>
      <c r="AJ47" s="110"/>
      <c r="AK47" s="110"/>
      <c r="AL47" s="110"/>
      <c r="AM47" s="110"/>
      <c r="AN47" s="110"/>
      <c r="AO47" s="110"/>
      <c r="AP47" s="110"/>
      <c r="AQ47" s="110"/>
      <c r="AR47" s="110"/>
      <c r="AS47" s="110"/>
      <c r="AT47" s="110"/>
      <c r="AU47" s="110"/>
      <c r="AV47" s="110"/>
      <c r="AW47" s="110"/>
      <c r="AX47" s="110"/>
      <c r="AY47" s="110"/>
      <c r="AZ47" s="110"/>
      <c r="BA47" s="110"/>
    </row>
    <row r="48" spans="1:53" s="5" customFormat="1" ht="17.25" customHeight="1" x14ac:dyDescent="0.2">
      <c r="A48" s="110"/>
      <c r="B48" s="123" t="s">
        <v>42</v>
      </c>
      <c r="C48" s="124"/>
      <c r="D48" s="125">
        <f>'Cash Flow - Y2'!C35</f>
        <v>0</v>
      </c>
      <c r="E48" s="126" t="str">
        <f t="shared" si="43"/>
        <v>-</v>
      </c>
      <c r="F48" s="125">
        <f>'Cash Flow - Y2'!D35</f>
        <v>0</v>
      </c>
      <c r="G48" s="126" t="str">
        <f t="shared" si="30"/>
        <v>-</v>
      </c>
      <c r="H48" s="125">
        <f>'Cash Flow - Y2'!E35</f>
        <v>0</v>
      </c>
      <c r="I48" s="126" t="str">
        <f t="shared" si="31"/>
        <v>-</v>
      </c>
      <c r="J48" s="125">
        <f>'Cash Flow - Y2'!F35</f>
        <v>0</v>
      </c>
      <c r="K48" s="126" t="str">
        <f t="shared" si="32"/>
        <v>-</v>
      </c>
      <c r="L48" s="125">
        <f>'Cash Flow - Y2'!G35</f>
        <v>0</v>
      </c>
      <c r="M48" s="126" t="str">
        <f t="shared" si="33"/>
        <v>-</v>
      </c>
      <c r="N48" s="125">
        <f>'Cash Flow - Y2'!H35</f>
        <v>0</v>
      </c>
      <c r="O48" s="126" t="str">
        <f t="shared" si="34"/>
        <v>-</v>
      </c>
      <c r="P48" s="125">
        <f>'Cash Flow - Y2'!I35</f>
        <v>0</v>
      </c>
      <c r="Q48" s="126" t="str">
        <f t="shared" si="35"/>
        <v>-</v>
      </c>
      <c r="R48" s="125">
        <f>'Cash Flow - Y2'!J35</f>
        <v>0</v>
      </c>
      <c r="S48" s="126" t="str">
        <f t="shared" si="36"/>
        <v>-</v>
      </c>
      <c r="T48" s="125">
        <f>'Cash Flow - Y2'!K35</f>
        <v>0</v>
      </c>
      <c r="U48" s="126" t="str">
        <f t="shared" si="37"/>
        <v>-</v>
      </c>
      <c r="V48" s="125">
        <f>'Cash Flow - Y2'!L35</f>
        <v>0</v>
      </c>
      <c r="W48" s="126" t="str">
        <f t="shared" si="38"/>
        <v>-</v>
      </c>
      <c r="X48" s="125">
        <f>'Cash Flow - Y2'!M35</f>
        <v>0</v>
      </c>
      <c r="Y48" s="126" t="str">
        <f t="shared" si="39"/>
        <v>-</v>
      </c>
      <c r="Z48" s="125">
        <f>'Cash Flow - Y2'!N35</f>
        <v>0</v>
      </c>
      <c r="AA48" s="126" t="str">
        <f t="shared" si="40"/>
        <v>-</v>
      </c>
      <c r="AB48" s="125">
        <f t="shared" si="41"/>
        <v>0</v>
      </c>
      <c r="AC48" s="127" t="str">
        <f t="shared" si="42"/>
        <v>-</v>
      </c>
      <c r="AD48" s="110"/>
      <c r="AE48" s="110"/>
      <c r="AF48" s="110"/>
      <c r="AG48" s="110"/>
      <c r="AH48" s="110"/>
      <c r="AI48" s="110"/>
      <c r="AJ48" s="110"/>
      <c r="AK48" s="110"/>
      <c r="AL48" s="110"/>
      <c r="AM48" s="110"/>
      <c r="AN48" s="110"/>
      <c r="AO48" s="110"/>
      <c r="AP48" s="110"/>
      <c r="AQ48" s="110"/>
      <c r="AR48" s="110"/>
      <c r="AS48" s="110"/>
      <c r="AT48" s="110"/>
      <c r="AU48" s="110"/>
      <c r="AV48" s="110"/>
      <c r="AW48" s="110"/>
      <c r="AX48" s="110"/>
      <c r="AY48" s="110"/>
      <c r="AZ48" s="110"/>
      <c r="BA48" s="110"/>
    </row>
    <row r="49" spans="1:53" s="5" customFormat="1" ht="17.25" customHeight="1" x14ac:dyDescent="0.2">
      <c r="A49" s="110"/>
      <c r="B49" s="123" t="s">
        <v>43</v>
      </c>
      <c r="C49" s="124"/>
      <c r="D49" s="125">
        <f>'Cash Flow - Y2'!C36</f>
        <v>0</v>
      </c>
      <c r="E49" s="126" t="str">
        <f t="shared" si="43"/>
        <v>-</v>
      </c>
      <c r="F49" s="125">
        <f>'Cash Flow - Y2'!D36</f>
        <v>0</v>
      </c>
      <c r="G49" s="126" t="str">
        <f t="shared" si="30"/>
        <v>-</v>
      </c>
      <c r="H49" s="125">
        <f>'Cash Flow - Y2'!E36</f>
        <v>0</v>
      </c>
      <c r="I49" s="126" t="str">
        <f t="shared" si="31"/>
        <v>-</v>
      </c>
      <c r="J49" s="125">
        <f>'Cash Flow - Y2'!F36</f>
        <v>0</v>
      </c>
      <c r="K49" s="126" t="str">
        <f t="shared" si="32"/>
        <v>-</v>
      </c>
      <c r="L49" s="125">
        <f>'Cash Flow - Y2'!G36</f>
        <v>0</v>
      </c>
      <c r="M49" s="126" t="str">
        <f t="shared" si="33"/>
        <v>-</v>
      </c>
      <c r="N49" s="125">
        <f>'Cash Flow - Y2'!H36</f>
        <v>0</v>
      </c>
      <c r="O49" s="126" t="str">
        <f t="shared" si="34"/>
        <v>-</v>
      </c>
      <c r="P49" s="125">
        <f>'Cash Flow - Y2'!I36</f>
        <v>0</v>
      </c>
      <c r="Q49" s="126" t="str">
        <f t="shared" si="35"/>
        <v>-</v>
      </c>
      <c r="R49" s="125">
        <f>'Cash Flow - Y2'!J36</f>
        <v>0</v>
      </c>
      <c r="S49" s="126" t="str">
        <f t="shared" si="36"/>
        <v>-</v>
      </c>
      <c r="T49" s="125">
        <f>'Cash Flow - Y2'!K36</f>
        <v>0</v>
      </c>
      <c r="U49" s="126" t="str">
        <f t="shared" si="37"/>
        <v>-</v>
      </c>
      <c r="V49" s="125">
        <f>'Cash Flow - Y2'!L36</f>
        <v>0</v>
      </c>
      <c r="W49" s="126" t="str">
        <f t="shared" si="38"/>
        <v>-</v>
      </c>
      <c r="X49" s="125">
        <f>'Cash Flow - Y2'!M36</f>
        <v>0</v>
      </c>
      <c r="Y49" s="126" t="str">
        <f t="shared" si="39"/>
        <v>-</v>
      </c>
      <c r="Z49" s="125">
        <f>'Cash Flow - Y2'!N36</f>
        <v>0</v>
      </c>
      <c r="AA49" s="126" t="str">
        <f t="shared" si="40"/>
        <v>-</v>
      </c>
      <c r="AB49" s="125">
        <f t="shared" si="41"/>
        <v>0</v>
      </c>
      <c r="AC49" s="127" t="str">
        <f t="shared" si="42"/>
        <v>-</v>
      </c>
      <c r="AD49" s="110"/>
      <c r="AE49" s="110"/>
      <c r="AF49" s="110"/>
      <c r="AG49" s="110"/>
      <c r="AH49" s="110"/>
      <c r="AI49" s="110"/>
      <c r="AJ49" s="110"/>
      <c r="AK49" s="110"/>
      <c r="AL49" s="110"/>
      <c r="AM49" s="110"/>
      <c r="AN49" s="110"/>
      <c r="AO49" s="110"/>
      <c r="AP49" s="110"/>
      <c r="AQ49" s="110"/>
      <c r="AR49" s="110"/>
      <c r="AS49" s="110"/>
      <c r="AT49" s="110"/>
      <c r="AU49" s="110"/>
      <c r="AV49" s="110"/>
      <c r="AW49" s="110"/>
      <c r="AX49" s="110"/>
      <c r="AY49" s="110"/>
      <c r="AZ49" s="110"/>
      <c r="BA49" s="110"/>
    </row>
    <row r="50" spans="1:53" s="5" customFormat="1" ht="17.25" customHeight="1" x14ac:dyDescent="0.2">
      <c r="A50" s="110"/>
      <c r="B50" s="123" t="s">
        <v>7</v>
      </c>
      <c r="C50" s="124"/>
      <c r="D50" s="125">
        <f>'Cash Flow - Y2'!C37</f>
        <v>0</v>
      </c>
      <c r="E50" s="126" t="str">
        <f t="shared" si="43"/>
        <v>-</v>
      </c>
      <c r="F50" s="125">
        <f>'Cash Flow - Y2'!D37</f>
        <v>0</v>
      </c>
      <c r="G50" s="126" t="str">
        <f t="shared" si="30"/>
        <v>-</v>
      </c>
      <c r="H50" s="125">
        <f>'Cash Flow - Y2'!E37</f>
        <v>0</v>
      </c>
      <c r="I50" s="126" t="str">
        <f t="shared" si="31"/>
        <v>-</v>
      </c>
      <c r="J50" s="125">
        <f>'Cash Flow - Y2'!F37</f>
        <v>0</v>
      </c>
      <c r="K50" s="126" t="str">
        <f t="shared" si="32"/>
        <v>-</v>
      </c>
      <c r="L50" s="125">
        <f>'Cash Flow - Y2'!G37</f>
        <v>0</v>
      </c>
      <c r="M50" s="126" t="str">
        <f t="shared" si="33"/>
        <v>-</v>
      </c>
      <c r="N50" s="125">
        <f>'Cash Flow - Y2'!H37</f>
        <v>0</v>
      </c>
      <c r="O50" s="126" t="str">
        <f t="shared" si="34"/>
        <v>-</v>
      </c>
      <c r="P50" s="125">
        <f>'Cash Flow - Y2'!I37</f>
        <v>0</v>
      </c>
      <c r="Q50" s="126" t="str">
        <f t="shared" si="35"/>
        <v>-</v>
      </c>
      <c r="R50" s="125">
        <f>'Cash Flow - Y2'!J37</f>
        <v>0</v>
      </c>
      <c r="S50" s="126" t="str">
        <f t="shared" si="36"/>
        <v>-</v>
      </c>
      <c r="T50" s="125">
        <f>'Cash Flow - Y2'!K37</f>
        <v>0</v>
      </c>
      <c r="U50" s="126" t="str">
        <f t="shared" si="37"/>
        <v>-</v>
      </c>
      <c r="V50" s="125">
        <f>'Cash Flow - Y2'!L37</f>
        <v>0</v>
      </c>
      <c r="W50" s="126" t="str">
        <f t="shared" si="38"/>
        <v>-</v>
      </c>
      <c r="X50" s="125">
        <f>'Cash Flow - Y2'!M37</f>
        <v>0</v>
      </c>
      <c r="Y50" s="126" t="str">
        <f t="shared" si="39"/>
        <v>-</v>
      </c>
      <c r="Z50" s="125">
        <f>'Cash Flow - Y2'!N37</f>
        <v>0</v>
      </c>
      <c r="AA50" s="126" t="str">
        <f t="shared" si="40"/>
        <v>-</v>
      </c>
      <c r="AB50" s="125">
        <f t="shared" si="41"/>
        <v>0</v>
      </c>
      <c r="AC50" s="127" t="str">
        <f t="shared" si="42"/>
        <v>-</v>
      </c>
      <c r="AD50" s="110"/>
      <c r="AE50" s="110"/>
      <c r="AF50" s="110"/>
      <c r="AG50" s="110"/>
      <c r="AH50" s="110"/>
      <c r="AI50" s="110"/>
      <c r="AJ50" s="110"/>
      <c r="AK50" s="110"/>
      <c r="AL50" s="110"/>
      <c r="AM50" s="110"/>
      <c r="AN50" s="110"/>
      <c r="AO50" s="110"/>
      <c r="AP50" s="110"/>
      <c r="AQ50" s="110"/>
      <c r="AR50" s="110"/>
      <c r="AS50" s="110"/>
      <c r="AT50" s="110"/>
      <c r="AU50" s="110"/>
      <c r="AV50" s="110"/>
      <c r="AW50" s="110"/>
      <c r="AX50" s="110"/>
      <c r="AY50" s="110"/>
      <c r="AZ50" s="110"/>
      <c r="BA50" s="110"/>
    </row>
    <row r="51" spans="1:53" s="5" customFormat="1" ht="17.25" customHeight="1" x14ac:dyDescent="0.2">
      <c r="A51" s="110"/>
      <c r="B51" s="123" t="s">
        <v>44</v>
      </c>
      <c r="C51" s="124"/>
      <c r="D51" s="125">
        <v>0</v>
      </c>
      <c r="E51" s="126" t="str">
        <f t="shared" si="43"/>
        <v>-</v>
      </c>
      <c r="F51" s="125">
        <v>0</v>
      </c>
      <c r="G51" s="126" t="str">
        <f t="shared" si="30"/>
        <v>-</v>
      </c>
      <c r="H51" s="125">
        <v>0</v>
      </c>
      <c r="I51" s="126" t="str">
        <f t="shared" si="31"/>
        <v>-</v>
      </c>
      <c r="J51" s="125">
        <v>0</v>
      </c>
      <c r="K51" s="126" t="str">
        <f t="shared" si="32"/>
        <v>-</v>
      </c>
      <c r="L51" s="125">
        <v>0</v>
      </c>
      <c r="M51" s="126" t="str">
        <f t="shared" si="33"/>
        <v>-</v>
      </c>
      <c r="N51" s="125">
        <v>0</v>
      </c>
      <c r="O51" s="126" t="str">
        <f t="shared" si="34"/>
        <v>-</v>
      </c>
      <c r="P51" s="125">
        <v>0</v>
      </c>
      <c r="Q51" s="126" t="str">
        <f t="shared" si="35"/>
        <v>-</v>
      </c>
      <c r="R51" s="125">
        <v>0</v>
      </c>
      <c r="S51" s="126" t="str">
        <f t="shared" si="36"/>
        <v>-</v>
      </c>
      <c r="T51" s="125">
        <v>0</v>
      </c>
      <c r="U51" s="126" t="str">
        <f t="shared" si="37"/>
        <v>-</v>
      </c>
      <c r="V51" s="125">
        <v>0</v>
      </c>
      <c r="W51" s="126" t="str">
        <f t="shared" si="38"/>
        <v>-</v>
      </c>
      <c r="X51" s="125">
        <v>0</v>
      </c>
      <c r="Y51" s="126" t="str">
        <f t="shared" si="39"/>
        <v>-</v>
      </c>
      <c r="Z51" s="125">
        <v>0</v>
      </c>
      <c r="AA51" s="126" t="str">
        <f t="shared" si="40"/>
        <v>-</v>
      </c>
      <c r="AB51" s="225">
        <f t="shared" si="41"/>
        <v>0</v>
      </c>
      <c r="AC51" s="127" t="str">
        <f t="shared" si="42"/>
        <v>-</v>
      </c>
      <c r="AD51" s="110"/>
      <c r="AE51" s="110"/>
      <c r="AF51" s="110"/>
      <c r="AG51" s="110"/>
      <c r="AH51" s="110"/>
      <c r="AI51" s="110"/>
      <c r="AJ51" s="110"/>
      <c r="AK51" s="110"/>
      <c r="AL51" s="110"/>
      <c r="AM51" s="110"/>
      <c r="AN51" s="110"/>
      <c r="AO51" s="110"/>
      <c r="AP51" s="110"/>
      <c r="AQ51" s="110"/>
      <c r="AR51" s="110"/>
      <c r="AS51" s="110"/>
      <c r="AT51" s="110"/>
      <c r="AU51" s="110"/>
      <c r="AV51" s="110"/>
      <c r="AW51" s="110"/>
      <c r="AX51" s="110"/>
      <c r="AY51" s="110"/>
      <c r="AZ51" s="110"/>
      <c r="BA51" s="110"/>
    </row>
    <row r="52" spans="1:53" s="5" customFormat="1" ht="17.25" customHeight="1" x14ac:dyDescent="0.2">
      <c r="A52" s="110"/>
      <c r="B52" s="123" t="s">
        <v>45</v>
      </c>
      <c r="C52" s="124"/>
      <c r="D52" s="125">
        <v>0</v>
      </c>
      <c r="E52" s="126" t="str">
        <f t="shared" si="43"/>
        <v>-</v>
      </c>
      <c r="F52" s="125">
        <v>0</v>
      </c>
      <c r="G52" s="126" t="str">
        <f t="shared" si="30"/>
        <v>-</v>
      </c>
      <c r="H52" s="125">
        <v>0</v>
      </c>
      <c r="I52" s="126" t="str">
        <f t="shared" si="31"/>
        <v>-</v>
      </c>
      <c r="J52" s="125">
        <v>0</v>
      </c>
      <c r="K52" s="126" t="str">
        <f t="shared" si="32"/>
        <v>-</v>
      </c>
      <c r="L52" s="125">
        <v>0</v>
      </c>
      <c r="M52" s="126" t="str">
        <f t="shared" si="33"/>
        <v>-</v>
      </c>
      <c r="N52" s="125">
        <v>0</v>
      </c>
      <c r="O52" s="126" t="str">
        <f t="shared" si="34"/>
        <v>-</v>
      </c>
      <c r="P52" s="125">
        <v>0</v>
      </c>
      <c r="Q52" s="126" t="str">
        <f t="shared" si="35"/>
        <v>-</v>
      </c>
      <c r="R52" s="125">
        <v>0</v>
      </c>
      <c r="S52" s="126" t="str">
        <f t="shared" si="36"/>
        <v>-</v>
      </c>
      <c r="T52" s="125">
        <v>0</v>
      </c>
      <c r="U52" s="126" t="str">
        <f t="shared" si="37"/>
        <v>-</v>
      </c>
      <c r="V52" s="125">
        <v>0</v>
      </c>
      <c r="W52" s="126" t="str">
        <f t="shared" si="38"/>
        <v>-</v>
      </c>
      <c r="X52" s="125">
        <v>0</v>
      </c>
      <c r="Y52" s="126" t="str">
        <f t="shared" si="39"/>
        <v>-</v>
      </c>
      <c r="Z52" s="125">
        <v>0</v>
      </c>
      <c r="AA52" s="126" t="str">
        <f t="shared" si="40"/>
        <v>-</v>
      </c>
      <c r="AB52" s="125">
        <f t="shared" si="41"/>
        <v>0</v>
      </c>
      <c r="AC52" s="127" t="str">
        <f t="shared" si="42"/>
        <v>-</v>
      </c>
      <c r="AD52" s="110"/>
      <c r="AE52" s="110"/>
      <c r="AF52" s="110"/>
      <c r="AG52" s="110"/>
      <c r="AH52" s="110"/>
      <c r="AI52" s="110"/>
      <c r="AJ52" s="110"/>
      <c r="AK52" s="110"/>
      <c r="AL52" s="110"/>
      <c r="AM52" s="110"/>
      <c r="AN52" s="110"/>
      <c r="AO52" s="110"/>
      <c r="AP52" s="110"/>
      <c r="AQ52" s="110"/>
      <c r="AR52" s="110"/>
      <c r="AS52" s="110"/>
      <c r="AT52" s="110"/>
      <c r="AU52" s="110"/>
      <c r="AV52" s="110"/>
      <c r="AW52" s="110"/>
      <c r="AX52" s="110"/>
      <c r="AY52" s="110"/>
      <c r="AZ52" s="110"/>
      <c r="BA52" s="110"/>
    </row>
    <row r="53" spans="1:53" s="5" customFormat="1" ht="17.25" customHeight="1" thickBot="1" x14ac:dyDescent="0.25">
      <c r="A53" s="110"/>
      <c r="B53" s="123" t="s">
        <v>46</v>
      </c>
      <c r="C53" s="124"/>
      <c r="D53" s="125">
        <f>'Cash Flow - Y2'!C38</f>
        <v>0</v>
      </c>
      <c r="E53" s="126" t="str">
        <f t="shared" si="43"/>
        <v>-</v>
      </c>
      <c r="F53" s="125">
        <f>'Cash Flow - Y2'!D38</f>
        <v>0</v>
      </c>
      <c r="G53" s="126" t="str">
        <f t="shared" si="30"/>
        <v>-</v>
      </c>
      <c r="H53" s="125">
        <f>'Cash Flow - Y2'!E38</f>
        <v>0</v>
      </c>
      <c r="I53" s="126" t="str">
        <f t="shared" si="31"/>
        <v>-</v>
      </c>
      <c r="J53" s="125">
        <f>'Cash Flow - Y2'!F38</f>
        <v>0</v>
      </c>
      <c r="K53" s="126" t="str">
        <f t="shared" si="32"/>
        <v>-</v>
      </c>
      <c r="L53" s="125">
        <f>'Cash Flow - Y2'!G38</f>
        <v>0</v>
      </c>
      <c r="M53" s="126" t="str">
        <f t="shared" si="33"/>
        <v>-</v>
      </c>
      <c r="N53" s="125">
        <f>'Cash Flow - Y2'!H38</f>
        <v>0</v>
      </c>
      <c r="O53" s="126" t="str">
        <f t="shared" si="34"/>
        <v>-</v>
      </c>
      <c r="P53" s="125">
        <f>'Cash Flow - Y2'!I38</f>
        <v>0</v>
      </c>
      <c r="Q53" s="126" t="str">
        <f t="shared" si="35"/>
        <v>-</v>
      </c>
      <c r="R53" s="125">
        <f>'Cash Flow - Y2'!J38</f>
        <v>0</v>
      </c>
      <c r="S53" s="126" t="str">
        <f t="shared" si="36"/>
        <v>-</v>
      </c>
      <c r="T53" s="125">
        <f>'Cash Flow - Y2'!K38</f>
        <v>0</v>
      </c>
      <c r="U53" s="126" t="str">
        <f t="shared" si="37"/>
        <v>-</v>
      </c>
      <c r="V53" s="125">
        <f>'Cash Flow - Y2'!L38</f>
        <v>0</v>
      </c>
      <c r="W53" s="126" t="str">
        <f t="shared" si="38"/>
        <v>-</v>
      </c>
      <c r="X53" s="125">
        <f>'Cash Flow - Y2'!M38</f>
        <v>0</v>
      </c>
      <c r="Y53" s="126" t="str">
        <f t="shared" si="39"/>
        <v>-</v>
      </c>
      <c r="Z53" s="125">
        <f>'Cash Flow - Y2'!N38</f>
        <v>0</v>
      </c>
      <c r="AA53" s="126" t="str">
        <f t="shared" si="40"/>
        <v>-</v>
      </c>
      <c r="AB53" s="125">
        <f t="shared" si="41"/>
        <v>0</v>
      </c>
      <c r="AC53" s="127" t="str">
        <f t="shared" si="42"/>
        <v>-</v>
      </c>
      <c r="AD53" s="110"/>
      <c r="AE53" s="110"/>
      <c r="AF53" s="110"/>
      <c r="AG53" s="110"/>
      <c r="AH53" s="110"/>
      <c r="AI53" s="110"/>
      <c r="AJ53" s="110"/>
      <c r="AK53" s="110"/>
      <c r="AL53" s="110"/>
      <c r="AM53" s="110"/>
      <c r="AN53" s="110"/>
      <c r="AO53" s="110"/>
      <c r="AP53" s="110"/>
      <c r="AQ53" s="110"/>
      <c r="AR53" s="110"/>
      <c r="AS53" s="110"/>
      <c r="AT53" s="110"/>
      <c r="AU53" s="110"/>
      <c r="AV53" s="110"/>
      <c r="AW53" s="110"/>
      <c r="AX53" s="110"/>
      <c r="AY53" s="110"/>
      <c r="AZ53" s="110"/>
      <c r="BA53" s="110"/>
    </row>
    <row r="54" spans="1:53" s="5" customFormat="1" ht="17.25" hidden="1" customHeight="1" x14ac:dyDescent="0.2">
      <c r="A54" s="110"/>
      <c r="B54" s="123" t="s">
        <v>47</v>
      </c>
      <c r="C54" s="124"/>
      <c r="D54" s="125"/>
      <c r="E54" s="126" t="str">
        <f t="shared" si="43"/>
        <v>-</v>
      </c>
      <c r="F54" s="125"/>
      <c r="G54" s="126" t="str">
        <f t="shared" si="30"/>
        <v>-</v>
      </c>
      <c r="H54" s="125"/>
      <c r="I54" s="126" t="str">
        <f t="shared" si="31"/>
        <v>-</v>
      </c>
      <c r="J54" s="125"/>
      <c r="K54" s="126" t="str">
        <f t="shared" si="32"/>
        <v>-</v>
      </c>
      <c r="L54" s="125"/>
      <c r="M54" s="126" t="str">
        <f t="shared" si="33"/>
        <v>-</v>
      </c>
      <c r="N54" s="125"/>
      <c r="O54" s="126" t="str">
        <f t="shared" si="34"/>
        <v>-</v>
      </c>
      <c r="P54" s="125"/>
      <c r="Q54" s="126" t="str">
        <f t="shared" si="35"/>
        <v>-</v>
      </c>
      <c r="R54" s="125"/>
      <c r="S54" s="126" t="str">
        <f t="shared" si="36"/>
        <v>-</v>
      </c>
      <c r="T54" s="125"/>
      <c r="U54" s="126" t="str">
        <f t="shared" si="37"/>
        <v>-</v>
      </c>
      <c r="V54" s="125"/>
      <c r="W54" s="126" t="str">
        <f t="shared" si="38"/>
        <v>-</v>
      </c>
      <c r="X54" s="125"/>
      <c r="Y54" s="126" t="str">
        <f t="shared" si="39"/>
        <v>-</v>
      </c>
      <c r="Z54" s="125"/>
      <c r="AA54" s="126" t="str">
        <f t="shared" si="40"/>
        <v>-</v>
      </c>
      <c r="AB54" s="125"/>
      <c r="AC54" s="127" t="str">
        <f t="shared" si="42"/>
        <v>-</v>
      </c>
      <c r="AD54" s="110"/>
      <c r="AE54" s="110"/>
      <c r="AF54" s="110"/>
      <c r="AG54" s="110"/>
      <c r="AH54" s="110"/>
      <c r="AI54" s="110"/>
      <c r="AJ54" s="110"/>
      <c r="AK54" s="110"/>
      <c r="AL54" s="110"/>
      <c r="AM54" s="110"/>
      <c r="AN54" s="110"/>
      <c r="AO54" s="110"/>
      <c r="AP54" s="110"/>
      <c r="AQ54" s="110"/>
      <c r="AR54" s="110"/>
      <c r="AS54" s="110"/>
      <c r="AT54" s="110"/>
      <c r="AU54" s="110"/>
      <c r="AV54" s="110"/>
      <c r="AW54" s="110"/>
      <c r="AX54" s="110"/>
      <c r="AY54" s="110"/>
      <c r="AZ54" s="110"/>
      <c r="BA54" s="110"/>
    </row>
    <row r="55" spans="1:53" s="5" customFormat="1" ht="17.25" hidden="1" customHeight="1" thickBot="1" x14ac:dyDescent="0.25">
      <c r="A55" s="110"/>
      <c r="B55" s="137" t="s">
        <v>47</v>
      </c>
      <c r="C55" s="138"/>
      <c r="D55" s="139"/>
      <c r="E55" s="140" t="str">
        <f t="shared" si="43"/>
        <v>-</v>
      </c>
      <c r="F55" s="139"/>
      <c r="G55" s="140" t="str">
        <f t="shared" si="30"/>
        <v>-</v>
      </c>
      <c r="H55" s="139"/>
      <c r="I55" s="140" t="str">
        <f t="shared" si="31"/>
        <v>-</v>
      </c>
      <c r="J55" s="139"/>
      <c r="K55" s="140" t="str">
        <f t="shared" si="32"/>
        <v>-</v>
      </c>
      <c r="L55" s="139"/>
      <c r="M55" s="140" t="str">
        <f t="shared" si="33"/>
        <v>-</v>
      </c>
      <c r="N55" s="139"/>
      <c r="O55" s="140" t="str">
        <f t="shared" si="34"/>
        <v>-</v>
      </c>
      <c r="P55" s="139"/>
      <c r="Q55" s="140" t="str">
        <f t="shared" si="35"/>
        <v>-</v>
      </c>
      <c r="R55" s="139"/>
      <c r="S55" s="140" t="str">
        <f t="shared" si="36"/>
        <v>-</v>
      </c>
      <c r="T55" s="139"/>
      <c r="U55" s="140" t="str">
        <f t="shared" si="37"/>
        <v>-</v>
      </c>
      <c r="V55" s="139"/>
      <c r="W55" s="140" t="str">
        <f t="shared" si="38"/>
        <v>-</v>
      </c>
      <c r="X55" s="139"/>
      <c r="Y55" s="140" t="str">
        <f t="shared" si="39"/>
        <v>-</v>
      </c>
      <c r="Z55" s="139"/>
      <c r="AA55" s="140" t="str">
        <f t="shared" si="40"/>
        <v>-</v>
      </c>
      <c r="AB55" s="139"/>
      <c r="AC55" s="141" t="str">
        <f t="shared" si="42"/>
        <v>-</v>
      </c>
      <c r="AD55" s="110"/>
      <c r="AE55" s="110"/>
      <c r="AF55" s="110"/>
      <c r="AG55" s="110"/>
      <c r="AH55" s="110"/>
      <c r="AI55" s="110"/>
      <c r="AJ55" s="110"/>
      <c r="AK55" s="110"/>
      <c r="AL55" s="110"/>
      <c r="AM55" s="110"/>
      <c r="AN55" s="110"/>
      <c r="AO55" s="110"/>
      <c r="AP55" s="110"/>
      <c r="AQ55" s="110"/>
      <c r="AR55" s="110"/>
      <c r="AS55" s="110"/>
      <c r="AT55" s="110"/>
      <c r="AU55" s="110"/>
      <c r="AV55" s="110"/>
      <c r="AW55" s="110"/>
      <c r="AX55" s="110"/>
      <c r="AY55" s="110"/>
      <c r="AZ55" s="110"/>
      <c r="BA55" s="110"/>
    </row>
    <row r="56" spans="1:53" s="5" customFormat="1" ht="17.25" customHeight="1" thickTop="1" thickBot="1" x14ac:dyDescent="0.25">
      <c r="A56" s="110"/>
      <c r="B56" s="144" t="s">
        <v>48</v>
      </c>
      <c r="C56" s="145"/>
      <c r="D56" s="142">
        <f>SUM(D32:D55)</f>
        <v>0</v>
      </c>
      <c r="E56" s="143" t="str">
        <f t="shared" si="43"/>
        <v>-</v>
      </c>
      <c r="F56" s="142">
        <f>SUM(F32:F55)</f>
        <v>0</v>
      </c>
      <c r="G56" s="143" t="str">
        <f t="shared" si="30"/>
        <v>-</v>
      </c>
      <c r="H56" s="142">
        <f>SUM(H32:H55)</f>
        <v>0</v>
      </c>
      <c r="I56" s="143" t="str">
        <f t="shared" si="31"/>
        <v>-</v>
      </c>
      <c r="J56" s="142">
        <f>SUM(J32:J55)</f>
        <v>0</v>
      </c>
      <c r="K56" s="143" t="str">
        <f t="shared" si="32"/>
        <v>-</v>
      </c>
      <c r="L56" s="142">
        <f>SUM(L32:L55)</f>
        <v>0</v>
      </c>
      <c r="M56" s="143" t="str">
        <f t="shared" si="33"/>
        <v>-</v>
      </c>
      <c r="N56" s="142">
        <f>SUM(N32:N55)</f>
        <v>0</v>
      </c>
      <c r="O56" s="143" t="str">
        <f t="shared" si="34"/>
        <v>-</v>
      </c>
      <c r="P56" s="142">
        <f>SUM(P32:P55)</f>
        <v>0</v>
      </c>
      <c r="Q56" s="143" t="str">
        <f t="shared" si="35"/>
        <v>-</v>
      </c>
      <c r="R56" s="142">
        <f>SUM(R32:R55)</f>
        <v>0</v>
      </c>
      <c r="S56" s="143" t="str">
        <f t="shared" si="36"/>
        <v>-</v>
      </c>
      <c r="T56" s="142">
        <f>SUM(T32:T55)</f>
        <v>0</v>
      </c>
      <c r="U56" s="143" t="str">
        <f t="shared" si="37"/>
        <v>-</v>
      </c>
      <c r="V56" s="142">
        <f>SUM(V32:V55)</f>
        <v>0</v>
      </c>
      <c r="W56" s="143" t="str">
        <f t="shared" si="38"/>
        <v>-</v>
      </c>
      <c r="X56" s="142">
        <f>SUM(X32:X55)</f>
        <v>0</v>
      </c>
      <c r="Y56" s="143" t="str">
        <f t="shared" si="39"/>
        <v>-</v>
      </c>
      <c r="Z56" s="142">
        <f>SUM(Z32:Z55)</f>
        <v>0</v>
      </c>
      <c r="AA56" s="143" t="str">
        <f t="shared" si="40"/>
        <v>-</v>
      </c>
      <c r="AB56" s="188">
        <f>SUM(AB32:AB55)</f>
        <v>0</v>
      </c>
      <c r="AC56" s="189" t="str">
        <f t="shared" si="42"/>
        <v>-</v>
      </c>
      <c r="AD56" s="110"/>
      <c r="AE56" s="110"/>
      <c r="AF56" s="110"/>
      <c r="AG56" s="110"/>
      <c r="AH56" s="110"/>
      <c r="AI56" s="110"/>
      <c r="AJ56" s="110"/>
      <c r="AK56" s="110"/>
      <c r="AL56" s="110"/>
      <c r="AM56" s="110"/>
      <c r="AN56" s="110"/>
      <c r="AO56" s="110"/>
      <c r="AP56" s="110"/>
      <c r="AQ56" s="110"/>
      <c r="AR56" s="110"/>
      <c r="AS56" s="110"/>
      <c r="AT56" s="110"/>
      <c r="AU56" s="110"/>
      <c r="AV56" s="110"/>
      <c r="AW56" s="110"/>
      <c r="AX56" s="110"/>
      <c r="AY56" s="110"/>
      <c r="AZ56" s="110"/>
      <c r="BA56" s="110"/>
    </row>
    <row r="57" spans="1:53" s="111" customFormat="1" thickBot="1" x14ac:dyDescent="0.25">
      <c r="B57" s="118"/>
      <c r="C57" s="119"/>
      <c r="D57" s="119"/>
      <c r="E57" s="120"/>
      <c r="F57" s="119"/>
      <c r="G57" s="120"/>
      <c r="H57" s="119"/>
      <c r="I57" s="120"/>
      <c r="J57" s="119"/>
      <c r="K57" s="120"/>
      <c r="L57" s="119"/>
      <c r="M57" s="120"/>
      <c r="N57" s="119"/>
      <c r="O57" s="120"/>
      <c r="P57" s="119"/>
      <c r="Q57" s="120"/>
      <c r="R57" s="119"/>
      <c r="S57" s="120"/>
      <c r="T57" s="119"/>
      <c r="U57" s="120"/>
      <c r="V57" s="119"/>
      <c r="W57" s="120"/>
      <c r="X57" s="119"/>
      <c r="Y57" s="120"/>
      <c r="Z57" s="119"/>
      <c r="AA57" s="120"/>
      <c r="AB57" s="119"/>
      <c r="AC57" s="121"/>
    </row>
    <row r="58" spans="1:53" s="5" customFormat="1" ht="16.5" customHeight="1" thickTop="1" thickBot="1" x14ac:dyDescent="0.25">
      <c r="A58" s="110"/>
      <c r="B58" s="144" t="s">
        <v>49</v>
      </c>
      <c r="C58" s="145"/>
      <c r="D58" s="210">
        <f>D29-D56</f>
        <v>0</v>
      </c>
      <c r="E58" s="211" t="str">
        <f>IF(D14=0,"-",(D58*100)/D14)</f>
        <v>-</v>
      </c>
      <c r="F58" s="210">
        <f>F29-F56</f>
        <v>0</v>
      </c>
      <c r="G58" s="211" t="str">
        <f>IF(F14=0,"-",(F58*100)/F14)</f>
        <v>-</v>
      </c>
      <c r="H58" s="210">
        <f>H29-H56</f>
        <v>0</v>
      </c>
      <c r="I58" s="211" t="str">
        <f>IF(H14=0,"-",(H58*100)/H14)</f>
        <v>-</v>
      </c>
      <c r="J58" s="210">
        <f>J29-J56</f>
        <v>0</v>
      </c>
      <c r="K58" s="211" t="str">
        <f>IF(J14=0,"-",(J58*100)/J14)</f>
        <v>-</v>
      </c>
      <c r="L58" s="210">
        <f>L29-L56</f>
        <v>0</v>
      </c>
      <c r="M58" s="211" t="str">
        <f>IF(L14=0,"-",(L58*100)/L14)</f>
        <v>-</v>
      </c>
      <c r="N58" s="210">
        <f>N29-N56</f>
        <v>0</v>
      </c>
      <c r="O58" s="211" t="str">
        <f>IF(N14=0,"-",(N58*100)/N14)</f>
        <v>-</v>
      </c>
      <c r="P58" s="210">
        <f>P29-P56</f>
        <v>0</v>
      </c>
      <c r="Q58" s="211" t="str">
        <f>IF(P14=0,"-",(P58*100)/P14)</f>
        <v>-</v>
      </c>
      <c r="R58" s="210">
        <f>R29-R56</f>
        <v>0</v>
      </c>
      <c r="S58" s="211" t="str">
        <f>IF(R14=0,"-",(R58*100)/R14)</f>
        <v>-</v>
      </c>
      <c r="T58" s="210">
        <f>T29-T56</f>
        <v>0</v>
      </c>
      <c r="U58" s="211" t="str">
        <f>IF(T14=0,"-",(T58*100)/T14)</f>
        <v>-</v>
      </c>
      <c r="V58" s="210">
        <f>V29-V56</f>
        <v>0</v>
      </c>
      <c r="W58" s="211" t="str">
        <f>IF(V14=0,"-",(V58*100)/V14)</f>
        <v>-</v>
      </c>
      <c r="X58" s="210">
        <f>X29-X56</f>
        <v>0</v>
      </c>
      <c r="Y58" s="211" t="str">
        <f>IF(X14=0,"-",(X58*100)/X14)</f>
        <v>-</v>
      </c>
      <c r="Z58" s="210">
        <f>Z29-Z56</f>
        <v>0</v>
      </c>
      <c r="AA58" s="211" t="str">
        <f>IF(Z14=0,"-",(Z58*100)/Z14)</f>
        <v>-</v>
      </c>
      <c r="AB58" s="209">
        <f>AB29-AB56</f>
        <v>0</v>
      </c>
      <c r="AC58" s="189" t="str">
        <f>IF(AB14=0,"-",(AB58*100)/AB14)</f>
        <v>-</v>
      </c>
      <c r="AD58" s="110"/>
      <c r="AE58" s="110"/>
      <c r="AF58" s="110"/>
      <c r="AG58" s="110"/>
      <c r="AH58" s="110"/>
      <c r="AI58" s="110"/>
      <c r="AJ58" s="110"/>
      <c r="AK58" s="110"/>
      <c r="AL58" s="110"/>
      <c r="AM58" s="110"/>
      <c r="AN58" s="110"/>
      <c r="AO58" s="110"/>
      <c r="AP58" s="110"/>
      <c r="AQ58" s="110"/>
      <c r="AR58" s="110"/>
      <c r="AS58" s="110"/>
      <c r="AT58" s="110"/>
      <c r="AU58" s="110"/>
      <c r="AV58" s="110"/>
      <c r="AW58" s="110"/>
      <c r="AX58" s="110"/>
      <c r="AY58" s="110"/>
      <c r="AZ58" s="110"/>
      <c r="BA58" s="110"/>
    </row>
    <row r="59" spans="1:53" s="113" customFormat="1" ht="11.25" x14ac:dyDescent="0.2">
      <c r="B59" s="114"/>
      <c r="E59" s="115"/>
      <c r="G59" s="115"/>
      <c r="I59" s="115"/>
      <c r="K59" s="115"/>
      <c r="M59" s="115"/>
      <c r="O59" s="115"/>
      <c r="Q59" s="115"/>
      <c r="S59" s="115"/>
      <c r="U59" s="115"/>
      <c r="W59" s="115"/>
      <c r="Y59" s="115"/>
      <c r="AA59" s="115"/>
      <c r="AC59" s="115"/>
    </row>
    <row r="60" spans="1:53" s="107" customFormat="1" x14ac:dyDescent="0.2">
      <c r="B60" s="116"/>
      <c r="E60" s="117"/>
      <c r="G60" s="117"/>
      <c r="I60" s="117"/>
      <c r="K60" s="117"/>
      <c r="M60" s="117"/>
      <c r="O60" s="117"/>
      <c r="Q60" s="117"/>
      <c r="S60" s="117"/>
      <c r="U60" s="117"/>
      <c r="W60" s="117"/>
      <c r="Y60" s="117"/>
      <c r="AA60" s="117"/>
      <c r="AC60" s="117"/>
    </row>
    <row r="61" spans="1:53" s="107" customFormat="1" x14ac:dyDescent="0.2">
      <c r="B61" s="116"/>
      <c r="E61" s="117"/>
      <c r="G61" s="117"/>
      <c r="I61" s="117"/>
      <c r="K61" s="117"/>
      <c r="M61" s="117"/>
      <c r="O61" s="117"/>
      <c r="Q61" s="117"/>
      <c r="S61" s="117"/>
      <c r="U61" s="117"/>
      <c r="W61" s="117"/>
      <c r="Y61" s="117"/>
      <c r="AA61" s="117"/>
      <c r="AC61" s="117"/>
    </row>
    <row r="62" spans="1:53" s="107" customFormat="1" x14ac:dyDescent="0.2">
      <c r="B62" s="116"/>
      <c r="E62" s="117"/>
      <c r="G62" s="117"/>
      <c r="I62" s="117"/>
      <c r="K62" s="117"/>
      <c r="M62" s="117"/>
      <c r="O62" s="117"/>
      <c r="Q62" s="117"/>
      <c r="S62" s="117"/>
      <c r="U62" s="117"/>
      <c r="W62" s="117"/>
      <c r="Y62" s="117"/>
      <c r="AA62" s="117"/>
      <c r="AC62" s="117"/>
    </row>
    <row r="63" spans="1:53" s="107" customFormat="1" x14ac:dyDescent="0.2">
      <c r="B63" s="116"/>
      <c r="E63" s="117"/>
      <c r="G63" s="117"/>
      <c r="I63" s="117"/>
      <c r="K63" s="117"/>
      <c r="M63" s="117"/>
      <c r="O63" s="117"/>
      <c r="Q63" s="117"/>
      <c r="S63" s="117"/>
      <c r="U63" s="117"/>
      <c r="W63" s="117"/>
      <c r="Y63" s="117"/>
      <c r="AA63" s="117"/>
      <c r="AC63" s="117"/>
    </row>
    <row r="64" spans="1:53" s="107" customFormat="1" x14ac:dyDescent="0.2">
      <c r="B64" s="116"/>
      <c r="E64" s="117"/>
      <c r="G64" s="117"/>
      <c r="I64" s="117"/>
      <c r="K64" s="117"/>
      <c r="M64" s="117"/>
      <c r="O64" s="117"/>
      <c r="Q64" s="117"/>
      <c r="S64" s="117"/>
      <c r="U64" s="117"/>
      <c r="W64" s="117"/>
      <c r="Y64" s="117"/>
      <c r="AA64" s="117"/>
      <c r="AC64" s="117"/>
    </row>
    <row r="65" spans="2:29" s="107" customFormat="1" x14ac:dyDescent="0.2">
      <c r="B65" s="116"/>
      <c r="E65" s="117"/>
      <c r="G65" s="117"/>
      <c r="I65" s="117"/>
      <c r="K65" s="117"/>
      <c r="M65" s="117"/>
      <c r="O65" s="117"/>
      <c r="Q65" s="117"/>
      <c r="S65" s="117"/>
      <c r="U65" s="117"/>
      <c r="W65" s="117"/>
      <c r="Y65" s="117"/>
      <c r="AA65" s="117"/>
      <c r="AC65" s="117"/>
    </row>
    <row r="66" spans="2:29" s="107" customFormat="1" x14ac:dyDescent="0.2">
      <c r="B66" s="116"/>
      <c r="E66" s="117"/>
      <c r="G66" s="117"/>
      <c r="I66" s="117"/>
      <c r="K66" s="117"/>
      <c r="M66" s="117"/>
      <c r="O66" s="117"/>
      <c r="Q66" s="117"/>
      <c r="S66" s="117"/>
      <c r="U66" s="117"/>
      <c r="W66" s="117"/>
      <c r="Y66" s="117"/>
      <c r="AA66" s="117"/>
      <c r="AC66" s="117"/>
    </row>
    <row r="67" spans="2:29" s="107" customFormat="1" x14ac:dyDescent="0.2">
      <c r="B67" s="116"/>
      <c r="E67" s="117"/>
      <c r="G67" s="117"/>
      <c r="I67" s="117"/>
      <c r="K67" s="117"/>
      <c r="M67" s="117"/>
      <c r="O67" s="117"/>
      <c r="Q67" s="117"/>
      <c r="S67" s="117"/>
      <c r="U67" s="117"/>
      <c r="W67" s="117"/>
      <c r="Y67" s="117"/>
      <c r="AA67" s="117"/>
      <c r="AC67" s="117"/>
    </row>
    <row r="68" spans="2:29" s="107" customFormat="1" x14ac:dyDescent="0.2">
      <c r="B68" s="116"/>
      <c r="E68" s="117"/>
      <c r="G68" s="117"/>
      <c r="I68" s="117"/>
      <c r="K68" s="117"/>
      <c r="M68" s="117"/>
      <c r="O68" s="117"/>
      <c r="Q68" s="117"/>
      <c r="S68" s="117"/>
      <c r="U68" s="117"/>
      <c r="W68" s="117"/>
      <c r="Y68" s="117"/>
      <c r="AA68" s="117"/>
      <c r="AC68" s="117"/>
    </row>
    <row r="69" spans="2:29" s="107" customFormat="1" x14ac:dyDescent="0.2">
      <c r="B69" s="116"/>
      <c r="E69" s="117"/>
      <c r="G69" s="117"/>
      <c r="I69" s="117"/>
      <c r="K69" s="117"/>
      <c r="M69" s="117"/>
      <c r="O69" s="117"/>
      <c r="Q69" s="117"/>
      <c r="S69" s="117"/>
      <c r="U69" s="117"/>
      <c r="W69" s="117"/>
      <c r="Y69" s="117"/>
      <c r="AA69" s="117"/>
      <c r="AC69" s="117"/>
    </row>
    <row r="70" spans="2:29" s="107" customFormat="1" x14ac:dyDescent="0.2">
      <c r="B70" s="116"/>
      <c r="E70" s="117"/>
      <c r="G70" s="117"/>
      <c r="I70" s="117"/>
      <c r="K70" s="117"/>
      <c r="M70" s="117"/>
      <c r="O70" s="117"/>
      <c r="Q70" s="117"/>
      <c r="S70" s="117"/>
      <c r="U70" s="117"/>
      <c r="W70" s="117"/>
      <c r="Y70" s="117"/>
      <c r="AA70" s="117"/>
      <c r="AC70" s="117"/>
    </row>
    <row r="71" spans="2:29" s="107" customFormat="1" x14ac:dyDescent="0.2">
      <c r="B71" s="116"/>
      <c r="E71" s="117"/>
      <c r="G71" s="117"/>
      <c r="I71" s="117"/>
      <c r="K71" s="117"/>
      <c r="M71" s="117"/>
      <c r="O71" s="117"/>
      <c r="Q71" s="117"/>
      <c r="S71" s="117"/>
      <c r="U71" s="117"/>
      <c r="W71" s="117"/>
      <c r="Y71" s="117"/>
      <c r="AA71" s="117"/>
      <c r="AC71" s="117"/>
    </row>
    <row r="72" spans="2:29" s="107" customFormat="1" x14ac:dyDescent="0.2">
      <c r="B72" s="116"/>
      <c r="E72" s="117"/>
      <c r="G72" s="117"/>
      <c r="I72" s="117"/>
      <c r="K72" s="117"/>
      <c r="M72" s="117"/>
      <c r="O72" s="117"/>
      <c r="Q72" s="117"/>
      <c r="S72" s="117"/>
      <c r="U72" s="117"/>
      <c r="W72" s="117"/>
      <c r="Y72" s="117"/>
      <c r="AA72" s="117"/>
      <c r="AC72" s="117"/>
    </row>
    <row r="73" spans="2:29" s="107" customFormat="1" x14ac:dyDescent="0.2">
      <c r="B73" s="116"/>
      <c r="E73" s="117"/>
      <c r="G73" s="117"/>
      <c r="I73" s="117"/>
      <c r="K73" s="117"/>
      <c r="M73" s="117"/>
      <c r="O73" s="117"/>
      <c r="Q73" s="117"/>
      <c r="S73" s="117"/>
      <c r="U73" s="117"/>
      <c r="W73" s="117"/>
      <c r="Y73" s="117"/>
      <c r="AA73" s="117"/>
      <c r="AC73" s="117"/>
    </row>
    <row r="74" spans="2:29" s="107" customFormat="1" x14ac:dyDescent="0.2">
      <c r="B74" s="116"/>
      <c r="E74" s="117"/>
      <c r="G74" s="117"/>
      <c r="I74" s="117"/>
      <c r="K74" s="117"/>
      <c r="M74" s="117"/>
      <c r="O74" s="117"/>
      <c r="Q74" s="117"/>
      <c r="S74" s="117"/>
      <c r="U74" s="117"/>
      <c r="W74" s="117"/>
      <c r="Y74" s="117"/>
      <c r="AA74" s="117"/>
      <c r="AC74" s="117"/>
    </row>
    <row r="75" spans="2:29" s="107" customFormat="1" x14ac:dyDescent="0.2">
      <c r="B75" s="116"/>
      <c r="E75" s="117"/>
      <c r="G75" s="117"/>
      <c r="I75" s="117"/>
      <c r="K75" s="117"/>
      <c r="M75" s="117"/>
      <c r="O75" s="117"/>
      <c r="Q75" s="117"/>
      <c r="S75" s="117"/>
      <c r="U75" s="117"/>
      <c r="W75" s="117"/>
      <c r="Y75" s="117"/>
      <c r="AA75" s="117"/>
      <c r="AC75" s="117"/>
    </row>
    <row r="76" spans="2:29" s="107" customFormat="1" x14ac:dyDescent="0.2">
      <c r="B76" s="116"/>
      <c r="E76" s="117"/>
      <c r="G76" s="117"/>
      <c r="I76" s="117"/>
      <c r="K76" s="117"/>
      <c r="M76" s="117"/>
      <c r="O76" s="117"/>
      <c r="Q76" s="117"/>
      <c r="S76" s="117"/>
      <c r="U76" s="117"/>
      <c r="W76" s="117"/>
      <c r="Y76" s="117"/>
      <c r="AA76" s="117"/>
      <c r="AC76" s="117"/>
    </row>
    <row r="77" spans="2:29" s="107" customFormat="1" x14ac:dyDescent="0.2">
      <c r="B77" s="116"/>
      <c r="E77" s="117"/>
      <c r="G77" s="117"/>
      <c r="I77" s="117"/>
      <c r="K77" s="117"/>
      <c r="M77" s="117"/>
      <c r="O77" s="117"/>
      <c r="Q77" s="117"/>
      <c r="S77" s="117"/>
      <c r="U77" s="117"/>
      <c r="W77" s="117"/>
      <c r="Y77" s="117"/>
      <c r="AA77" s="117"/>
      <c r="AC77" s="117"/>
    </row>
    <row r="78" spans="2:29" s="107" customFormat="1" x14ac:dyDescent="0.2">
      <c r="B78" s="116"/>
      <c r="E78" s="117"/>
      <c r="G78" s="117"/>
      <c r="I78" s="117"/>
      <c r="K78" s="117"/>
      <c r="M78" s="117"/>
      <c r="O78" s="117"/>
      <c r="Q78" s="117"/>
      <c r="S78" s="117"/>
      <c r="U78" s="117"/>
      <c r="W78" s="117"/>
      <c r="Y78" s="117"/>
      <c r="AA78" s="117"/>
      <c r="AC78" s="117"/>
    </row>
    <row r="79" spans="2:29" s="107" customFormat="1" x14ac:dyDescent="0.2">
      <c r="B79" s="116"/>
      <c r="E79" s="117"/>
      <c r="G79" s="117"/>
      <c r="I79" s="117"/>
      <c r="K79" s="117"/>
      <c r="M79" s="117"/>
      <c r="O79" s="117"/>
      <c r="Q79" s="117"/>
      <c r="S79" s="117"/>
      <c r="U79" s="117"/>
      <c r="W79" s="117"/>
      <c r="Y79" s="117"/>
      <c r="AA79" s="117"/>
      <c r="AC79" s="117"/>
    </row>
    <row r="80" spans="2:29" s="107" customFormat="1" x14ac:dyDescent="0.2">
      <c r="B80" s="116"/>
      <c r="E80" s="117"/>
      <c r="G80" s="117"/>
      <c r="I80" s="117"/>
      <c r="K80" s="117"/>
      <c r="M80" s="117"/>
      <c r="O80" s="117"/>
      <c r="Q80" s="117"/>
      <c r="S80" s="117"/>
      <c r="U80" s="117"/>
      <c r="W80" s="117"/>
      <c r="Y80" s="117"/>
      <c r="AA80" s="117"/>
      <c r="AC80" s="117"/>
    </row>
    <row r="81" spans="2:29" s="107" customFormat="1" x14ac:dyDescent="0.2">
      <c r="B81" s="116"/>
      <c r="E81" s="117"/>
      <c r="G81" s="117"/>
      <c r="I81" s="117"/>
      <c r="K81" s="117"/>
      <c r="M81" s="117"/>
      <c r="O81" s="117"/>
      <c r="Q81" s="117"/>
      <c r="S81" s="117"/>
      <c r="U81" s="117"/>
      <c r="W81" s="117"/>
      <c r="Y81" s="117"/>
      <c r="AA81" s="117"/>
      <c r="AC81" s="117"/>
    </row>
    <row r="82" spans="2:29" s="107" customFormat="1" x14ac:dyDescent="0.2">
      <c r="B82" s="116"/>
      <c r="E82" s="117"/>
      <c r="G82" s="117"/>
      <c r="I82" s="117"/>
      <c r="K82" s="117"/>
      <c r="M82" s="117"/>
      <c r="O82" s="117"/>
      <c r="Q82" s="117"/>
      <c r="S82" s="117"/>
      <c r="U82" s="117"/>
      <c r="W82" s="117"/>
      <c r="Y82" s="117"/>
      <c r="AA82" s="117"/>
      <c r="AC82" s="117"/>
    </row>
    <row r="83" spans="2:29" s="107" customFormat="1" x14ac:dyDescent="0.2">
      <c r="B83" s="116"/>
      <c r="E83" s="117"/>
      <c r="G83" s="117"/>
      <c r="I83" s="117"/>
      <c r="K83" s="117"/>
      <c r="M83" s="117"/>
      <c r="O83" s="117"/>
      <c r="Q83" s="117"/>
      <c r="S83" s="117"/>
      <c r="U83" s="117"/>
      <c r="W83" s="117"/>
      <c r="Y83" s="117"/>
      <c r="AA83" s="117"/>
      <c r="AC83" s="117"/>
    </row>
    <row r="84" spans="2:29" s="107" customFormat="1" x14ac:dyDescent="0.2">
      <c r="B84" s="116"/>
      <c r="E84" s="117"/>
      <c r="G84" s="117"/>
      <c r="I84" s="117"/>
      <c r="K84" s="117"/>
      <c r="M84" s="117"/>
      <c r="O84" s="117"/>
      <c r="Q84" s="117"/>
      <c r="S84" s="117"/>
      <c r="U84" s="117"/>
      <c r="W84" s="117"/>
      <c r="Y84" s="117"/>
      <c r="AA84" s="117"/>
      <c r="AC84" s="117"/>
    </row>
    <row r="85" spans="2:29" s="107" customFormat="1" x14ac:dyDescent="0.2">
      <c r="B85" s="116"/>
      <c r="E85" s="117"/>
      <c r="G85" s="117"/>
      <c r="I85" s="117"/>
      <c r="K85" s="117"/>
      <c r="M85" s="117"/>
      <c r="O85" s="117"/>
      <c r="Q85" s="117"/>
      <c r="S85" s="117"/>
      <c r="U85" s="117"/>
      <c r="W85" s="117"/>
      <c r="Y85" s="117"/>
      <c r="AA85" s="117"/>
      <c r="AC85" s="117"/>
    </row>
    <row r="86" spans="2:29" s="107" customFormat="1" x14ac:dyDescent="0.2">
      <c r="B86" s="116"/>
      <c r="E86" s="117"/>
      <c r="G86" s="117"/>
      <c r="I86" s="117"/>
      <c r="K86" s="117"/>
      <c r="M86" s="117"/>
      <c r="O86" s="117"/>
      <c r="Q86" s="117"/>
      <c r="S86" s="117"/>
      <c r="U86" s="117"/>
      <c r="W86" s="117"/>
      <c r="Y86" s="117"/>
      <c r="AA86" s="117"/>
      <c r="AC86" s="117"/>
    </row>
    <row r="87" spans="2:29" s="107" customFormat="1" x14ac:dyDescent="0.2">
      <c r="B87" s="116"/>
      <c r="E87" s="117"/>
      <c r="G87" s="117"/>
      <c r="I87" s="117"/>
      <c r="K87" s="117"/>
      <c r="M87" s="117"/>
      <c r="O87" s="117"/>
      <c r="Q87" s="117"/>
      <c r="S87" s="117"/>
      <c r="U87" s="117"/>
      <c r="W87" s="117"/>
      <c r="Y87" s="117"/>
      <c r="AA87" s="117"/>
      <c r="AC87" s="117"/>
    </row>
    <row r="88" spans="2:29" s="107" customFormat="1" x14ac:dyDescent="0.2">
      <c r="B88" s="116"/>
      <c r="E88" s="117"/>
      <c r="G88" s="117"/>
      <c r="I88" s="117"/>
      <c r="K88" s="117"/>
      <c r="M88" s="117"/>
      <c r="O88" s="117"/>
      <c r="Q88" s="117"/>
      <c r="S88" s="117"/>
      <c r="U88" s="117"/>
      <c r="W88" s="117"/>
      <c r="Y88" s="117"/>
      <c r="AA88" s="117"/>
      <c r="AC88" s="117"/>
    </row>
    <row r="89" spans="2:29" s="107" customFormat="1" x14ac:dyDescent="0.2">
      <c r="B89" s="116"/>
      <c r="E89" s="117"/>
      <c r="G89" s="117"/>
      <c r="I89" s="117"/>
      <c r="K89" s="117"/>
      <c r="M89" s="117"/>
      <c r="O89" s="117"/>
      <c r="Q89" s="117"/>
      <c r="S89" s="117"/>
      <c r="U89" s="117"/>
      <c r="W89" s="117"/>
      <c r="Y89" s="117"/>
      <c r="AA89" s="117"/>
      <c r="AC89" s="117"/>
    </row>
    <row r="90" spans="2:29" s="107" customFormat="1" x14ac:dyDescent="0.2">
      <c r="B90" s="116"/>
      <c r="E90" s="117"/>
      <c r="G90" s="117"/>
      <c r="I90" s="117"/>
      <c r="K90" s="117"/>
      <c r="M90" s="117"/>
      <c r="O90" s="117"/>
      <c r="Q90" s="117"/>
      <c r="S90" s="117"/>
      <c r="U90" s="117"/>
      <c r="W90" s="117"/>
      <c r="Y90" s="117"/>
      <c r="AA90" s="117"/>
      <c r="AC90" s="117"/>
    </row>
    <row r="91" spans="2:29" s="107" customFormat="1" x14ac:dyDescent="0.2">
      <c r="B91" s="116"/>
      <c r="E91" s="117"/>
      <c r="G91" s="117"/>
      <c r="I91" s="117"/>
      <c r="K91" s="117"/>
      <c r="M91" s="117"/>
      <c r="O91" s="117"/>
      <c r="Q91" s="117"/>
      <c r="S91" s="117"/>
      <c r="U91" s="117"/>
      <c r="W91" s="117"/>
      <c r="Y91" s="117"/>
      <c r="AA91" s="117"/>
      <c r="AC91" s="117"/>
    </row>
    <row r="92" spans="2:29" s="107" customFormat="1" x14ac:dyDescent="0.2">
      <c r="B92" s="116"/>
      <c r="E92" s="117"/>
      <c r="G92" s="117"/>
      <c r="I92" s="117"/>
      <c r="K92" s="117"/>
      <c r="M92" s="117"/>
      <c r="O92" s="117"/>
      <c r="Q92" s="117"/>
      <c r="S92" s="117"/>
      <c r="U92" s="117"/>
      <c r="W92" s="117"/>
      <c r="Y92" s="117"/>
      <c r="AA92" s="117"/>
      <c r="AC92" s="117"/>
    </row>
    <row r="93" spans="2:29" s="107" customFormat="1" x14ac:dyDescent="0.2">
      <c r="B93" s="116"/>
      <c r="E93" s="117"/>
      <c r="G93" s="117"/>
      <c r="I93" s="117"/>
      <c r="K93" s="117"/>
      <c r="M93" s="117"/>
      <c r="O93" s="117"/>
      <c r="Q93" s="117"/>
      <c r="S93" s="117"/>
      <c r="U93" s="117"/>
      <c r="W93" s="117"/>
      <c r="Y93" s="117"/>
      <c r="AA93" s="117"/>
      <c r="AC93" s="117"/>
    </row>
    <row r="94" spans="2:29" s="107" customFormat="1" x14ac:dyDescent="0.2">
      <c r="B94" s="116"/>
      <c r="E94" s="117"/>
      <c r="G94" s="117"/>
      <c r="I94" s="117"/>
      <c r="K94" s="117"/>
      <c r="M94" s="117"/>
      <c r="O94" s="117"/>
      <c r="Q94" s="117"/>
      <c r="S94" s="117"/>
      <c r="U94" s="117"/>
      <c r="W94" s="117"/>
      <c r="Y94" s="117"/>
      <c r="AA94" s="117"/>
      <c r="AC94" s="117"/>
    </row>
    <row r="95" spans="2:29" s="107" customFormat="1" x14ac:dyDescent="0.2">
      <c r="B95" s="116"/>
      <c r="E95" s="117"/>
      <c r="G95" s="117"/>
      <c r="I95" s="117"/>
      <c r="K95" s="117"/>
      <c r="M95" s="117"/>
      <c r="O95" s="117"/>
      <c r="Q95" s="117"/>
      <c r="S95" s="117"/>
      <c r="U95" s="117"/>
      <c r="W95" s="117"/>
      <c r="Y95" s="117"/>
      <c r="AA95" s="117"/>
      <c r="AC95" s="117"/>
    </row>
    <row r="96" spans="2:29" s="107" customFormat="1" x14ac:dyDescent="0.2">
      <c r="B96" s="116"/>
      <c r="E96" s="117"/>
      <c r="G96" s="117"/>
      <c r="I96" s="117"/>
      <c r="K96" s="117"/>
      <c r="M96" s="117"/>
      <c r="O96" s="117"/>
      <c r="Q96" s="117"/>
      <c r="S96" s="117"/>
      <c r="U96" s="117"/>
      <c r="W96" s="117"/>
      <c r="Y96" s="117"/>
      <c r="AA96" s="117"/>
      <c r="AC96" s="117"/>
    </row>
    <row r="97" spans="2:29" s="107" customFormat="1" x14ac:dyDescent="0.2">
      <c r="B97" s="116"/>
      <c r="E97" s="117"/>
      <c r="G97" s="117"/>
      <c r="I97" s="117"/>
      <c r="K97" s="117"/>
      <c r="M97" s="117"/>
      <c r="O97" s="117"/>
      <c r="Q97" s="117"/>
      <c r="S97" s="117"/>
      <c r="U97" s="117"/>
      <c r="W97" s="117"/>
      <c r="Y97" s="117"/>
      <c r="AA97" s="117"/>
      <c r="AC97" s="117"/>
    </row>
    <row r="98" spans="2:29" s="107" customFormat="1" x14ac:dyDescent="0.2">
      <c r="B98" s="116"/>
      <c r="E98" s="117"/>
      <c r="G98" s="117"/>
      <c r="I98" s="117"/>
      <c r="K98" s="117"/>
      <c r="M98" s="117"/>
      <c r="O98" s="117"/>
      <c r="Q98" s="117"/>
      <c r="S98" s="117"/>
      <c r="U98" s="117"/>
      <c r="W98" s="117"/>
      <c r="Y98" s="117"/>
      <c r="AA98" s="117"/>
      <c r="AC98" s="117"/>
    </row>
    <row r="99" spans="2:29" s="107" customFormat="1" x14ac:dyDescent="0.2">
      <c r="B99" s="116"/>
      <c r="E99" s="117"/>
      <c r="G99" s="117"/>
      <c r="I99" s="117"/>
      <c r="K99" s="117"/>
      <c r="M99" s="117"/>
      <c r="O99" s="117"/>
      <c r="Q99" s="117"/>
      <c r="S99" s="117"/>
      <c r="U99" s="117"/>
      <c r="W99" s="117"/>
      <c r="Y99" s="117"/>
      <c r="AA99" s="117"/>
      <c r="AC99" s="117"/>
    </row>
    <row r="100" spans="2:29" s="107" customFormat="1" x14ac:dyDescent="0.2">
      <c r="B100" s="116"/>
      <c r="E100" s="117"/>
      <c r="G100" s="117"/>
      <c r="I100" s="117"/>
      <c r="K100" s="117"/>
      <c r="M100" s="117"/>
      <c r="O100" s="117"/>
      <c r="Q100" s="117"/>
      <c r="S100" s="117"/>
      <c r="U100" s="117"/>
      <c r="W100" s="117"/>
      <c r="Y100" s="117"/>
      <c r="AA100" s="117"/>
      <c r="AC100" s="117"/>
    </row>
    <row r="101" spans="2:29" s="107" customFormat="1" x14ac:dyDescent="0.2">
      <c r="B101" s="116"/>
      <c r="E101" s="117"/>
      <c r="G101" s="117"/>
      <c r="I101" s="117"/>
      <c r="K101" s="117"/>
      <c r="M101" s="117"/>
      <c r="O101" s="117"/>
      <c r="Q101" s="117"/>
      <c r="S101" s="117"/>
      <c r="U101" s="117"/>
      <c r="W101" s="117"/>
      <c r="Y101" s="117"/>
      <c r="AA101" s="117"/>
      <c r="AC101" s="117"/>
    </row>
    <row r="102" spans="2:29" s="107" customFormat="1" x14ac:dyDescent="0.2">
      <c r="B102" s="116"/>
      <c r="E102" s="117"/>
      <c r="G102" s="117"/>
      <c r="I102" s="117"/>
      <c r="K102" s="117"/>
      <c r="M102" s="117"/>
      <c r="O102" s="117"/>
      <c r="Q102" s="117"/>
      <c r="S102" s="117"/>
      <c r="U102" s="117"/>
      <c r="W102" s="117"/>
      <c r="Y102" s="117"/>
      <c r="AA102" s="117"/>
      <c r="AC102" s="117"/>
    </row>
    <row r="103" spans="2:29" s="107" customFormat="1" x14ac:dyDescent="0.2">
      <c r="B103" s="116"/>
      <c r="E103" s="117"/>
      <c r="G103" s="117"/>
      <c r="I103" s="117"/>
      <c r="K103" s="117"/>
      <c r="M103" s="117"/>
      <c r="O103" s="117"/>
      <c r="Q103" s="117"/>
      <c r="S103" s="117"/>
      <c r="U103" s="117"/>
      <c r="W103" s="117"/>
      <c r="Y103" s="117"/>
      <c r="AA103" s="117"/>
      <c r="AC103" s="117"/>
    </row>
    <row r="104" spans="2:29" s="107" customFormat="1" x14ac:dyDescent="0.2">
      <c r="B104" s="116"/>
      <c r="E104" s="117"/>
      <c r="G104" s="117"/>
      <c r="I104" s="117"/>
      <c r="K104" s="117"/>
      <c r="M104" s="117"/>
      <c r="O104" s="117"/>
      <c r="Q104" s="117"/>
      <c r="S104" s="117"/>
      <c r="U104" s="117"/>
      <c r="W104" s="117"/>
      <c r="Y104" s="117"/>
      <c r="AA104" s="117"/>
      <c r="AC104" s="117"/>
    </row>
    <row r="105" spans="2:29" s="107" customFormat="1" x14ac:dyDescent="0.2">
      <c r="B105" s="116"/>
      <c r="E105" s="117"/>
      <c r="G105" s="117"/>
      <c r="I105" s="117"/>
      <c r="K105" s="117"/>
      <c r="M105" s="117"/>
      <c r="O105" s="117"/>
      <c r="Q105" s="117"/>
      <c r="S105" s="117"/>
      <c r="U105" s="117"/>
      <c r="W105" s="117"/>
      <c r="Y105" s="117"/>
      <c r="AA105" s="117"/>
      <c r="AC105" s="117"/>
    </row>
    <row r="106" spans="2:29" s="107" customFormat="1" x14ac:dyDescent="0.2">
      <c r="B106" s="116"/>
      <c r="E106" s="117"/>
      <c r="G106" s="117"/>
      <c r="I106" s="117"/>
      <c r="K106" s="117"/>
      <c r="M106" s="117"/>
      <c r="O106" s="117"/>
      <c r="Q106" s="117"/>
      <c r="S106" s="117"/>
      <c r="U106" s="117"/>
      <c r="W106" s="117"/>
      <c r="Y106" s="117"/>
      <c r="AA106" s="117"/>
      <c r="AC106" s="117"/>
    </row>
    <row r="107" spans="2:29" s="107" customFormat="1" x14ac:dyDescent="0.2">
      <c r="B107" s="116"/>
      <c r="E107" s="117"/>
      <c r="G107" s="117"/>
      <c r="I107" s="117"/>
      <c r="K107" s="117"/>
      <c r="M107" s="117"/>
      <c r="O107" s="117"/>
      <c r="Q107" s="117"/>
      <c r="S107" s="117"/>
      <c r="U107" s="117"/>
      <c r="W107" s="117"/>
      <c r="Y107" s="117"/>
      <c r="AA107" s="117"/>
      <c r="AC107" s="117"/>
    </row>
    <row r="108" spans="2:29" s="107" customFormat="1" x14ac:dyDescent="0.2">
      <c r="B108" s="116"/>
      <c r="E108" s="117"/>
      <c r="G108" s="117"/>
      <c r="I108" s="117"/>
      <c r="K108" s="117"/>
      <c r="M108" s="117"/>
      <c r="O108" s="117"/>
      <c r="Q108" s="117"/>
      <c r="S108" s="117"/>
      <c r="U108" s="117"/>
      <c r="W108" s="117"/>
      <c r="Y108" s="117"/>
      <c r="AA108" s="117"/>
      <c r="AC108" s="117"/>
    </row>
    <row r="109" spans="2:29" s="107" customFormat="1" x14ac:dyDescent="0.2">
      <c r="B109" s="116"/>
      <c r="E109" s="117"/>
      <c r="G109" s="117"/>
      <c r="I109" s="117"/>
      <c r="K109" s="117"/>
      <c r="M109" s="117"/>
      <c r="O109" s="117"/>
      <c r="Q109" s="117"/>
      <c r="S109" s="117"/>
      <c r="U109" s="117"/>
      <c r="W109" s="117"/>
      <c r="Y109" s="117"/>
      <c r="AA109" s="117"/>
      <c r="AC109" s="117"/>
    </row>
    <row r="110" spans="2:29" s="107" customFormat="1" x14ac:dyDescent="0.2">
      <c r="B110" s="116"/>
      <c r="E110" s="117"/>
      <c r="G110" s="117"/>
      <c r="I110" s="117"/>
      <c r="K110" s="117"/>
      <c r="M110" s="117"/>
      <c r="O110" s="117"/>
      <c r="Q110" s="117"/>
      <c r="S110" s="117"/>
      <c r="U110" s="117"/>
      <c r="W110" s="117"/>
      <c r="Y110" s="117"/>
      <c r="AA110" s="117"/>
      <c r="AC110" s="117"/>
    </row>
    <row r="111" spans="2:29" s="107" customFormat="1" x14ac:dyDescent="0.2">
      <c r="B111" s="116"/>
      <c r="E111" s="117"/>
      <c r="G111" s="117"/>
      <c r="I111" s="117"/>
      <c r="K111" s="117"/>
      <c r="M111" s="117"/>
      <c r="O111" s="117"/>
      <c r="Q111" s="117"/>
      <c r="S111" s="117"/>
      <c r="U111" s="117"/>
      <c r="W111" s="117"/>
      <c r="Y111" s="117"/>
      <c r="AA111" s="117"/>
      <c r="AC111" s="117"/>
    </row>
    <row r="112" spans="2:29" s="107" customFormat="1" x14ac:dyDescent="0.2">
      <c r="B112" s="116"/>
      <c r="E112" s="117"/>
      <c r="G112" s="117"/>
      <c r="I112" s="117"/>
      <c r="K112" s="117"/>
      <c r="M112" s="117"/>
      <c r="O112" s="117"/>
      <c r="Q112" s="117"/>
      <c r="S112" s="117"/>
      <c r="U112" s="117"/>
      <c r="W112" s="117"/>
      <c r="Y112" s="117"/>
      <c r="AA112" s="117"/>
      <c r="AC112" s="117"/>
    </row>
    <row r="113" spans="2:29" s="107" customFormat="1" x14ac:dyDescent="0.2">
      <c r="B113" s="116"/>
      <c r="E113" s="117"/>
      <c r="G113" s="117"/>
      <c r="I113" s="117"/>
      <c r="K113" s="117"/>
      <c r="M113" s="117"/>
      <c r="O113" s="117"/>
      <c r="Q113" s="117"/>
      <c r="S113" s="117"/>
      <c r="U113" s="117"/>
      <c r="W113" s="117"/>
      <c r="Y113" s="117"/>
      <c r="AA113" s="117"/>
      <c r="AC113" s="117"/>
    </row>
    <row r="114" spans="2:29" s="107" customFormat="1" x14ac:dyDescent="0.2">
      <c r="B114" s="116"/>
      <c r="E114" s="117"/>
      <c r="G114" s="117"/>
      <c r="I114" s="117"/>
      <c r="K114" s="117"/>
      <c r="M114" s="117"/>
      <c r="O114" s="117"/>
      <c r="Q114" s="117"/>
      <c r="S114" s="117"/>
      <c r="U114" s="117"/>
      <c r="W114" s="117"/>
      <c r="Y114" s="117"/>
      <c r="AA114" s="117"/>
      <c r="AC114" s="117"/>
    </row>
    <row r="115" spans="2:29" s="107" customFormat="1" x14ac:dyDescent="0.2">
      <c r="B115" s="116"/>
      <c r="E115" s="117"/>
      <c r="G115" s="117"/>
      <c r="I115" s="117"/>
      <c r="K115" s="117"/>
      <c r="M115" s="117"/>
      <c r="O115" s="117"/>
      <c r="Q115" s="117"/>
      <c r="S115" s="117"/>
      <c r="U115" s="117"/>
      <c r="W115" s="117"/>
      <c r="Y115" s="117"/>
      <c r="AA115" s="117"/>
      <c r="AC115" s="117"/>
    </row>
    <row r="116" spans="2:29" s="107" customFormat="1" x14ac:dyDescent="0.2">
      <c r="B116" s="116"/>
      <c r="E116" s="117"/>
      <c r="G116" s="117"/>
      <c r="I116" s="117"/>
      <c r="K116" s="117"/>
      <c r="M116" s="117"/>
      <c r="O116" s="117"/>
      <c r="Q116" s="117"/>
      <c r="S116" s="117"/>
      <c r="U116" s="117"/>
      <c r="W116" s="117"/>
      <c r="Y116" s="117"/>
      <c r="AA116" s="117"/>
      <c r="AC116" s="117"/>
    </row>
    <row r="117" spans="2:29" s="107" customFormat="1" x14ac:dyDescent="0.2">
      <c r="B117" s="116"/>
      <c r="E117" s="117"/>
      <c r="G117" s="117"/>
      <c r="I117" s="117"/>
      <c r="K117" s="117"/>
      <c r="M117" s="117"/>
      <c r="O117" s="117"/>
      <c r="Q117" s="117"/>
      <c r="S117" s="117"/>
      <c r="U117" s="117"/>
      <c r="W117" s="117"/>
      <c r="Y117" s="117"/>
      <c r="AA117" s="117"/>
      <c r="AC117" s="117"/>
    </row>
    <row r="118" spans="2:29" s="107" customFormat="1" x14ac:dyDescent="0.2">
      <c r="B118" s="116"/>
      <c r="E118" s="117"/>
      <c r="G118" s="117"/>
      <c r="I118" s="117"/>
      <c r="K118" s="117"/>
      <c r="M118" s="117"/>
      <c r="O118" s="117"/>
      <c r="Q118" s="117"/>
      <c r="S118" s="117"/>
      <c r="U118" s="117"/>
      <c r="W118" s="117"/>
      <c r="Y118" s="117"/>
      <c r="AA118" s="117"/>
      <c r="AC118" s="117"/>
    </row>
    <row r="119" spans="2:29" s="107" customFormat="1" x14ac:dyDescent="0.2">
      <c r="B119" s="116"/>
      <c r="E119" s="117"/>
      <c r="G119" s="117"/>
      <c r="I119" s="117"/>
      <c r="K119" s="117"/>
      <c r="M119" s="117"/>
      <c r="O119" s="117"/>
      <c r="Q119" s="117"/>
      <c r="S119" s="117"/>
      <c r="U119" s="117"/>
      <c r="W119" s="117"/>
      <c r="Y119" s="117"/>
      <c r="AA119" s="117"/>
      <c r="AC119" s="117"/>
    </row>
    <row r="120" spans="2:29" s="107" customFormat="1" x14ac:dyDescent="0.2">
      <c r="B120" s="116"/>
      <c r="E120" s="117"/>
      <c r="G120" s="117"/>
      <c r="I120" s="117"/>
      <c r="K120" s="117"/>
      <c r="M120" s="117"/>
      <c r="O120" s="117"/>
      <c r="Q120" s="117"/>
      <c r="S120" s="117"/>
      <c r="U120" s="117"/>
      <c r="W120" s="117"/>
      <c r="Y120" s="117"/>
      <c r="AA120" s="117"/>
      <c r="AC120" s="117"/>
    </row>
    <row r="121" spans="2:29" s="107" customFormat="1" x14ac:dyDescent="0.2">
      <c r="B121" s="116"/>
      <c r="E121" s="117"/>
      <c r="G121" s="117"/>
      <c r="I121" s="117"/>
      <c r="K121" s="117"/>
      <c r="M121" s="117"/>
      <c r="O121" s="117"/>
      <c r="Q121" s="117"/>
      <c r="S121" s="117"/>
      <c r="U121" s="117"/>
      <c r="W121" s="117"/>
      <c r="Y121" s="117"/>
      <c r="AA121" s="117"/>
      <c r="AC121" s="117"/>
    </row>
    <row r="122" spans="2:29" s="107" customFormat="1" x14ac:dyDescent="0.2">
      <c r="B122" s="116"/>
      <c r="E122" s="117"/>
      <c r="G122" s="117"/>
      <c r="I122" s="117"/>
      <c r="K122" s="117"/>
      <c r="M122" s="117"/>
      <c r="O122" s="117"/>
      <c r="Q122" s="117"/>
      <c r="S122" s="117"/>
      <c r="U122" s="117"/>
      <c r="W122" s="117"/>
      <c r="Y122" s="117"/>
      <c r="AA122" s="117"/>
      <c r="AC122" s="117"/>
    </row>
    <row r="123" spans="2:29" s="107" customFormat="1" x14ac:dyDescent="0.2">
      <c r="B123" s="116"/>
      <c r="E123" s="117"/>
      <c r="G123" s="117"/>
      <c r="I123" s="117"/>
      <c r="K123" s="117"/>
      <c r="M123" s="117"/>
      <c r="O123" s="117"/>
      <c r="Q123" s="117"/>
      <c r="S123" s="117"/>
      <c r="U123" s="117"/>
      <c r="W123" s="117"/>
      <c r="Y123" s="117"/>
      <c r="AA123" s="117"/>
      <c r="AC123" s="117"/>
    </row>
    <row r="124" spans="2:29" s="107" customFormat="1" x14ac:dyDescent="0.2">
      <c r="B124" s="116"/>
      <c r="E124" s="117"/>
      <c r="G124" s="117"/>
      <c r="I124" s="117"/>
      <c r="K124" s="117"/>
      <c r="M124" s="117"/>
      <c r="O124" s="117"/>
      <c r="Q124" s="117"/>
      <c r="S124" s="117"/>
      <c r="U124" s="117"/>
      <c r="W124" s="117"/>
      <c r="Y124" s="117"/>
      <c r="AA124" s="117"/>
      <c r="AC124" s="117"/>
    </row>
    <row r="125" spans="2:29" s="107" customFormat="1" x14ac:dyDescent="0.2">
      <c r="B125" s="116"/>
      <c r="E125" s="117"/>
      <c r="G125" s="117"/>
      <c r="I125" s="117"/>
      <c r="K125" s="117"/>
      <c r="M125" s="117"/>
      <c r="O125" s="117"/>
      <c r="Q125" s="117"/>
      <c r="S125" s="117"/>
      <c r="U125" s="117"/>
      <c r="W125" s="117"/>
      <c r="Y125" s="117"/>
      <c r="AA125" s="117"/>
      <c r="AC125" s="117"/>
    </row>
    <row r="126" spans="2:29" s="107" customFormat="1" x14ac:dyDescent="0.2">
      <c r="B126" s="116"/>
      <c r="E126" s="117"/>
      <c r="G126" s="117"/>
      <c r="I126" s="117"/>
      <c r="K126" s="117"/>
      <c r="M126" s="117"/>
      <c r="O126" s="117"/>
      <c r="Q126" s="117"/>
      <c r="S126" s="117"/>
      <c r="U126" s="117"/>
      <c r="W126" s="117"/>
      <c r="Y126" s="117"/>
      <c r="AA126" s="117"/>
      <c r="AC126" s="117"/>
    </row>
    <row r="127" spans="2:29" s="107" customFormat="1" x14ac:dyDescent="0.2">
      <c r="B127" s="116"/>
      <c r="E127" s="117"/>
      <c r="G127" s="117"/>
      <c r="I127" s="117"/>
      <c r="K127" s="117"/>
      <c r="M127" s="117"/>
      <c r="O127" s="117"/>
      <c r="Q127" s="117"/>
      <c r="S127" s="117"/>
      <c r="U127" s="117"/>
      <c r="W127" s="117"/>
      <c r="Y127" s="117"/>
      <c r="AA127" s="117"/>
      <c r="AC127" s="117"/>
    </row>
    <row r="128" spans="2:29" s="107" customFormat="1" x14ac:dyDescent="0.2">
      <c r="B128" s="116"/>
      <c r="E128" s="117"/>
      <c r="G128" s="117"/>
      <c r="I128" s="117"/>
      <c r="K128" s="117"/>
      <c r="M128" s="117"/>
      <c r="O128" s="117"/>
      <c r="Q128" s="117"/>
      <c r="S128" s="117"/>
      <c r="U128" s="117"/>
      <c r="W128" s="117"/>
      <c r="Y128" s="117"/>
      <c r="AA128" s="117"/>
      <c r="AC128" s="117"/>
    </row>
    <row r="129" spans="2:29" s="107" customFormat="1" x14ac:dyDescent="0.2">
      <c r="B129" s="116"/>
      <c r="E129" s="117"/>
      <c r="G129" s="117"/>
      <c r="I129" s="117"/>
      <c r="K129" s="117"/>
      <c r="M129" s="117"/>
      <c r="O129" s="117"/>
      <c r="Q129" s="117"/>
      <c r="S129" s="117"/>
      <c r="U129" s="117"/>
      <c r="W129" s="117"/>
      <c r="Y129" s="117"/>
      <c r="AA129" s="117"/>
      <c r="AC129" s="117"/>
    </row>
    <row r="130" spans="2:29" s="107" customFormat="1" x14ac:dyDescent="0.2">
      <c r="B130" s="116"/>
      <c r="E130" s="117"/>
      <c r="G130" s="117"/>
      <c r="I130" s="117"/>
      <c r="K130" s="117"/>
      <c r="M130" s="117"/>
      <c r="O130" s="117"/>
      <c r="Q130" s="117"/>
      <c r="S130" s="117"/>
      <c r="U130" s="117"/>
      <c r="W130" s="117"/>
      <c r="Y130" s="117"/>
      <c r="AA130" s="117"/>
      <c r="AC130" s="117"/>
    </row>
    <row r="131" spans="2:29" s="107" customFormat="1" x14ac:dyDescent="0.2">
      <c r="B131" s="116"/>
      <c r="E131" s="117"/>
      <c r="G131" s="117"/>
      <c r="I131" s="117"/>
      <c r="K131" s="117"/>
      <c r="M131" s="117"/>
      <c r="O131" s="117"/>
      <c r="Q131" s="117"/>
      <c r="S131" s="117"/>
      <c r="U131" s="117"/>
      <c r="W131" s="117"/>
      <c r="Y131" s="117"/>
      <c r="AA131" s="117"/>
      <c r="AC131" s="117"/>
    </row>
    <row r="132" spans="2:29" s="107" customFormat="1" x14ac:dyDescent="0.2">
      <c r="B132" s="116"/>
      <c r="E132" s="117"/>
      <c r="G132" s="117"/>
      <c r="I132" s="117"/>
      <c r="K132" s="117"/>
      <c r="M132" s="117"/>
      <c r="O132" s="117"/>
      <c r="Q132" s="117"/>
      <c r="S132" s="117"/>
      <c r="U132" s="117"/>
      <c r="W132" s="117"/>
      <c r="Y132" s="117"/>
      <c r="AA132" s="117"/>
      <c r="AC132" s="117"/>
    </row>
    <row r="133" spans="2:29" s="107" customFormat="1" x14ac:dyDescent="0.2">
      <c r="B133" s="116"/>
      <c r="E133" s="117"/>
      <c r="G133" s="117"/>
      <c r="I133" s="117"/>
      <c r="K133" s="117"/>
      <c r="M133" s="117"/>
      <c r="O133" s="117"/>
      <c r="Q133" s="117"/>
      <c r="S133" s="117"/>
      <c r="U133" s="117"/>
      <c r="W133" s="117"/>
      <c r="Y133" s="117"/>
      <c r="AA133" s="117"/>
      <c r="AC133" s="117"/>
    </row>
    <row r="134" spans="2:29" s="107" customFormat="1" x14ac:dyDescent="0.2">
      <c r="B134" s="116"/>
      <c r="E134" s="117"/>
      <c r="G134" s="117"/>
      <c r="I134" s="117"/>
      <c r="K134" s="117"/>
      <c r="M134" s="117"/>
      <c r="O134" s="117"/>
      <c r="Q134" s="117"/>
      <c r="S134" s="117"/>
      <c r="U134" s="117"/>
      <c r="W134" s="117"/>
      <c r="Y134" s="117"/>
      <c r="AA134" s="117"/>
      <c r="AC134" s="117"/>
    </row>
    <row r="135" spans="2:29" s="107" customFormat="1" x14ac:dyDescent="0.2">
      <c r="B135" s="116"/>
      <c r="E135" s="117"/>
      <c r="G135" s="117"/>
      <c r="I135" s="117"/>
      <c r="K135" s="117"/>
      <c r="M135" s="117"/>
      <c r="O135" s="117"/>
      <c r="Q135" s="117"/>
      <c r="S135" s="117"/>
      <c r="U135" s="117"/>
      <c r="W135" s="117"/>
      <c r="Y135" s="117"/>
      <c r="AA135" s="117"/>
      <c r="AC135" s="117"/>
    </row>
    <row r="136" spans="2:29" s="107" customFormat="1" x14ac:dyDescent="0.2">
      <c r="B136" s="116"/>
      <c r="E136" s="117"/>
      <c r="G136" s="117"/>
      <c r="I136" s="117"/>
      <c r="K136" s="117"/>
      <c r="M136" s="117"/>
      <c r="O136" s="117"/>
      <c r="Q136" s="117"/>
      <c r="S136" s="117"/>
      <c r="U136" s="117"/>
      <c r="W136" s="117"/>
      <c r="Y136" s="117"/>
      <c r="AA136" s="117"/>
      <c r="AC136" s="117"/>
    </row>
    <row r="137" spans="2:29" s="107" customFormat="1" x14ac:dyDescent="0.2">
      <c r="B137" s="116"/>
      <c r="E137" s="117"/>
      <c r="G137" s="117"/>
      <c r="I137" s="117"/>
      <c r="K137" s="117"/>
      <c r="M137" s="117"/>
      <c r="O137" s="117"/>
      <c r="Q137" s="117"/>
      <c r="S137" s="117"/>
      <c r="U137" s="117"/>
      <c r="W137" s="117"/>
      <c r="Y137" s="117"/>
      <c r="AA137" s="117"/>
      <c r="AC137" s="117"/>
    </row>
    <row r="138" spans="2:29" s="107" customFormat="1" x14ac:dyDescent="0.2">
      <c r="B138" s="116"/>
      <c r="E138" s="117"/>
      <c r="G138" s="117"/>
      <c r="I138" s="117"/>
      <c r="K138" s="117"/>
      <c r="M138" s="117"/>
      <c r="O138" s="117"/>
      <c r="Q138" s="117"/>
      <c r="S138" s="117"/>
      <c r="U138" s="117"/>
      <c r="W138" s="117"/>
      <c r="Y138" s="117"/>
      <c r="AA138" s="117"/>
      <c r="AC138" s="117"/>
    </row>
    <row r="139" spans="2:29" s="107" customFormat="1" x14ac:dyDescent="0.2">
      <c r="B139" s="116"/>
      <c r="E139" s="117"/>
      <c r="G139" s="117"/>
      <c r="I139" s="117"/>
      <c r="K139" s="117"/>
      <c r="M139" s="117"/>
      <c r="O139" s="117"/>
      <c r="Q139" s="117"/>
      <c r="S139" s="117"/>
      <c r="U139" s="117"/>
      <c r="W139" s="117"/>
      <c r="Y139" s="117"/>
      <c r="AA139" s="117"/>
      <c r="AC139" s="117"/>
    </row>
    <row r="140" spans="2:29" s="107" customFormat="1" x14ac:dyDescent="0.2">
      <c r="B140" s="116"/>
      <c r="E140" s="117"/>
      <c r="G140" s="117"/>
      <c r="I140" s="117"/>
      <c r="K140" s="117"/>
      <c r="M140" s="117"/>
      <c r="O140" s="117"/>
      <c r="Q140" s="117"/>
      <c r="S140" s="117"/>
      <c r="U140" s="117"/>
      <c r="W140" s="117"/>
      <c r="Y140" s="117"/>
      <c r="AA140" s="117"/>
      <c r="AC140" s="117"/>
    </row>
    <row r="141" spans="2:29" s="107" customFormat="1" x14ac:dyDescent="0.2">
      <c r="B141" s="116"/>
      <c r="E141" s="117"/>
      <c r="G141" s="117"/>
      <c r="I141" s="117"/>
      <c r="K141" s="117"/>
      <c r="M141" s="117"/>
      <c r="O141" s="117"/>
      <c r="Q141" s="117"/>
      <c r="S141" s="117"/>
      <c r="U141" s="117"/>
      <c r="W141" s="117"/>
      <c r="Y141" s="117"/>
      <c r="AA141" s="117"/>
      <c r="AC141" s="117"/>
    </row>
    <row r="142" spans="2:29" s="107" customFormat="1" x14ac:dyDescent="0.2">
      <c r="B142" s="116"/>
      <c r="E142" s="117"/>
      <c r="G142" s="117"/>
      <c r="I142" s="117"/>
      <c r="K142" s="117"/>
      <c r="M142" s="117"/>
      <c r="O142" s="117"/>
      <c r="Q142" s="117"/>
      <c r="S142" s="117"/>
      <c r="U142" s="117"/>
      <c r="W142" s="117"/>
      <c r="Y142" s="117"/>
      <c r="AA142" s="117"/>
      <c r="AC142" s="117"/>
    </row>
    <row r="143" spans="2:29" s="107" customFormat="1" x14ac:dyDescent="0.2">
      <c r="B143" s="116"/>
      <c r="E143" s="117"/>
      <c r="G143" s="117"/>
      <c r="I143" s="117"/>
      <c r="K143" s="117"/>
      <c r="M143" s="117"/>
      <c r="O143" s="117"/>
      <c r="Q143" s="117"/>
      <c r="S143" s="117"/>
      <c r="U143" s="117"/>
      <c r="W143" s="117"/>
      <c r="Y143" s="117"/>
      <c r="AA143" s="117"/>
      <c r="AC143" s="117"/>
    </row>
    <row r="144" spans="2:29" s="107" customFormat="1" x14ac:dyDescent="0.2">
      <c r="B144" s="116"/>
      <c r="E144" s="117"/>
      <c r="G144" s="117"/>
      <c r="I144" s="117"/>
      <c r="K144" s="117"/>
      <c r="M144" s="117"/>
      <c r="O144" s="117"/>
      <c r="Q144" s="117"/>
      <c r="S144" s="117"/>
      <c r="U144" s="117"/>
      <c r="W144" s="117"/>
      <c r="Y144" s="117"/>
      <c r="AA144" s="117"/>
      <c r="AC144" s="117"/>
    </row>
    <row r="159" spans="2:53" x14ac:dyDescent="0.2">
      <c r="B159" s="1"/>
      <c r="E159" s="1"/>
      <c r="G159" s="1"/>
      <c r="I159" s="1"/>
      <c r="K159" s="1"/>
      <c r="M159" s="1"/>
      <c r="O159" s="1"/>
      <c r="Q159" s="1"/>
      <c r="S159" s="1"/>
      <c r="U159" s="1"/>
      <c r="W159" s="1"/>
      <c r="Y159" s="1"/>
      <c r="AA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row>
    <row r="160" spans="2:53" x14ac:dyDescent="0.2">
      <c r="B160" s="1"/>
      <c r="E160" s="1"/>
      <c r="G160" s="1"/>
      <c r="I160" s="1"/>
      <c r="K160" s="1"/>
      <c r="M160" s="1"/>
      <c r="O160" s="1"/>
      <c r="Q160" s="1"/>
      <c r="S160" s="1"/>
      <c r="U160" s="1"/>
      <c r="W160" s="1"/>
      <c r="Y160" s="1"/>
      <c r="AA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row>
    <row r="161" spans="2:53" x14ac:dyDescent="0.2">
      <c r="B161" s="1"/>
      <c r="E161" s="1"/>
      <c r="G161" s="1"/>
      <c r="I161" s="1"/>
      <c r="K161" s="1"/>
      <c r="M161" s="1"/>
      <c r="O161" s="1"/>
      <c r="Q161" s="1"/>
      <c r="S161" s="1"/>
      <c r="U161" s="1"/>
      <c r="W161" s="1"/>
      <c r="Y161" s="1"/>
      <c r="AA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row>
    <row r="162" spans="2:53" x14ac:dyDescent="0.2">
      <c r="B162" s="1"/>
      <c r="E162" s="1"/>
      <c r="G162" s="1"/>
      <c r="I162" s="1"/>
      <c r="K162" s="1"/>
      <c r="M162" s="1"/>
      <c r="O162" s="1"/>
      <c r="Q162" s="1"/>
      <c r="S162" s="1"/>
      <c r="U162" s="1"/>
      <c r="W162" s="1"/>
      <c r="Y162" s="1"/>
      <c r="AA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row>
    <row r="163" spans="2:53" x14ac:dyDescent="0.2">
      <c r="B163" s="1"/>
      <c r="E163" s="1"/>
      <c r="G163" s="1"/>
      <c r="I163" s="1"/>
      <c r="K163" s="1"/>
      <c r="M163" s="1"/>
      <c r="O163" s="1"/>
      <c r="Q163" s="1"/>
      <c r="S163" s="1"/>
      <c r="U163" s="1"/>
      <c r="W163" s="1"/>
      <c r="Y163" s="1"/>
      <c r="AA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row>
    <row r="164" spans="2:53" x14ac:dyDescent="0.2">
      <c r="B164" s="1"/>
      <c r="E164" s="1"/>
      <c r="G164" s="1"/>
      <c r="I164" s="1"/>
      <c r="K164" s="1"/>
      <c r="M164" s="1"/>
      <c r="O164" s="1"/>
      <c r="Q164" s="1"/>
      <c r="S164" s="1"/>
      <c r="U164" s="1"/>
      <c r="W164" s="1"/>
      <c r="Y164" s="1"/>
      <c r="AA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row>
    <row r="165" spans="2:53" x14ac:dyDescent="0.2">
      <c r="B165" s="1"/>
      <c r="E165" s="1"/>
      <c r="G165" s="1"/>
      <c r="I165" s="1"/>
      <c r="K165" s="1"/>
      <c r="M165" s="1"/>
      <c r="O165" s="1"/>
      <c r="Q165" s="1"/>
      <c r="S165" s="1"/>
      <c r="U165" s="1"/>
      <c r="W165" s="1"/>
      <c r="Y165" s="1"/>
      <c r="AA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row>
    <row r="166" spans="2:53" x14ac:dyDescent="0.2">
      <c r="B166" s="1"/>
      <c r="E166" s="1"/>
      <c r="G166" s="1"/>
      <c r="I166" s="1"/>
      <c r="K166" s="1"/>
      <c r="M166" s="1"/>
      <c r="O166" s="1"/>
      <c r="Q166" s="1"/>
      <c r="S166" s="1"/>
      <c r="U166" s="1"/>
      <c r="W166" s="1"/>
      <c r="Y166" s="1"/>
      <c r="AA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row>
    <row r="167" spans="2:53" x14ac:dyDescent="0.2">
      <c r="B167" s="1"/>
      <c r="E167" s="1"/>
      <c r="G167" s="1"/>
      <c r="I167" s="1"/>
      <c r="K167" s="1"/>
      <c r="M167" s="1"/>
      <c r="O167" s="1"/>
      <c r="Q167" s="1"/>
      <c r="S167" s="1"/>
      <c r="U167" s="1"/>
      <c r="W167" s="1"/>
      <c r="Y167" s="1"/>
      <c r="AA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row>
    <row r="168" spans="2:53" x14ac:dyDescent="0.2">
      <c r="B168" s="1"/>
      <c r="E168" s="1"/>
      <c r="G168" s="1"/>
      <c r="I168" s="1"/>
      <c r="K168" s="1"/>
      <c r="M168" s="1"/>
      <c r="O168" s="1"/>
      <c r="Q168" s="1"/>
      <c r="S168" s="1"/>
      <c r="U168" s="1"/>
      <c r="W168" s="1"/>
      <c r="Y168" s="1"/>
      <c r="AA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row>
    <row r="169" spans="2:53" x14ac:dyDescent="0.2">
      <c r="B169" s="1"/>
      <c r="E169" s="1"/>
      <c r="G169" s="1"/>
      <c r="I169" s="1"/>
      <c r="K169" s="1"/>
      <c r="M169" s="1"/>
      <c r="O169" s="1"/>
      <c r="Q169" s="1"/>
      <c r="S169" s="1"/>
      <c r="U169" s="1"/>
      <c r="W169" s="1"/>
      <c r="Y169" s="1"/>
      <c r="AA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row>
    <row r="170" spans="2:53" x14ac:dyDescent="0.2">
      <c r="B170" s="1"/>
      <c r="E170" s="1"/>
      <c r="G170" s="1"/>
      <c r="I170" s="1"/>
      <c r="K170" s="1"/>
      <c r="M170" s="1"/>
      <c r="O170" s="1"/>
      <c r="Q170" s="1"/>
      <c r="S170" s="1"/>
      <c r="U170" s="1"/>
      <c r="W170" s="1"/>
      <c r="Y170" s="1"/>
      <c r="AA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row>
    <row r="171" spans="2:53" x14ac:dyDescent="0.2">
      <c r="B171" s="1"/>
      <c r="E171" s="1"/>
      <c r="G171" s="1"/>
      <c r="I171" s="1"/>
      <c r="K171" s="1"/>
      <c r="M171" s="1"/>
      <c r="O171" s="1"/>
      <c r="Q171" s="1"/>
      <c r="S171" s="1"/>
      <c r="U171" s="1"/>
      <c r="W171" s="1"/>
      <c r="Y171" s="1"/>
      <c r="AA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row>
    <row r="172" spans="2:53" x14ac:dyDescent="0.2">
      <c r="B172" s="1"/>
      <c r="E172" s="1"/>
      <c r="G172" s="1"/>
      <c r="I172" s="1"/>
      <c r="K172" s="1"/>
      <c r="M172" s="1"/>
      <c r="O172" s="1"/>
      <c r="Q172" s="1"/>
      <c r="S172" s="1"/>
      <c r="U172" s="1"/>
      <c r="W172" s="1"/>
      <c r="Y172" s="1"/>
      <c r="AA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row>
    <row r="173" spans="2:53" x14ac:dyDescent="0.2">
      <c r="B173" s="1"/>
      <c r="E173" s="1"/>
      <c r="G173" s="1"/>
      <c r="I173" s="1"/>
      <c r="K173" s="1"/>
      <c r="M173" s="1"/>
      <c r="O173" s="1"/>
      <c r="Q173" s="1"/>
      <c r="S173" s="1"/>
      <c r="U173" s="1"/>
      <c r="W173" s="1"/>
      <c r="Y173" s="1"/>
      <c r="AA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row>
    <row r="174" spans="2:53" x14ac:dyDescent="0.2">
      <c r="B174" s="1"/>
      <c r="E174" s="1"/>
      <c r="G174" s="1"/>
      <c r="I174" s="1"/>
      <c r="K174" s="1"/>
      <c r="M174" s="1"/>
      <c r="O174" s="1"/>
      <c r="Q174" s="1"/>
      <c r="S174" s="1"/>
      <c r="U174" s="1"/>
      <c r="W174" s="1"/>
      <c r="Y174" s="1"/>
      <c r="AA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row>
    <row r="175" spans="2:53" x14ac:dyDescent="0.2">
      <c r="B175" s="1"/>
      <c r="E175" s="1"/>
      <c r="G175" s="1"/>
      <c r="I175" s="1"/>
      <c r="K175" s="1"/>
      <c r="M175" s="1"/>
      <c r="O175" s="1"/>
      <c r="Q175" s="1"/>
      <c r="S175" s="1"/>
      <c r="U175" s="1"/>
      <c r="W175" s="1"/>
      <c r="Y175" s="1"/>
      <c r="AA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row>
    <row r="176" spans="2:53" x14ac:dyDescent="0.2">
      <c r="B176" s="1"/>
      <c r="E176" s="1"/>
      <c r="G176" s="1"/>
      <c r="I176" s="1"/>
      <c r="K176" s="1"/>
      <c r="M176" s="1"/>
      <c r="O176" s="1"/>
      <c r="Q176" s="1"/>
      <c r="S176" s="1"/>
      <c r="U176" s="1"/>
      <c r="W176" s="1"/>
      <c r="Y176" s="1"/>
      <c r="AA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row>
    <row r="177" spans="2:53" x14ac:dyDescent="0.2">
      <c r="B177" s="1"/>
      <c r="E177" s="1"/>
      <c r="G177" s="1"/>
      <c r="I177" s="1"/>
      <c r="K177" s="1"/>
      <c r="M177" s="1"/>
      <c r="O177" s="1"/>
      <c r="Q177" s="1"/>
      <c r="S177" s="1"/>
      <c r="U177" s="1"/>
      <c r="W177" s="1"/>
      <c r="Y177" s="1"/>
      <c r="AA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row>
    <row r="178" spans="2:53" x14ac:dyDescent="0.2">
      <c r="B178" s="1"/>
      <c r="E178" s="1"/>
      <c r="G178" s="1"/>
      <c r="I178" s="1"/>
      <c r="K178" s="1"/>
      <c r="M178" s="1"/>
      <c r="O178" s="1"/>
      <c r="Q178" s="1"/>
      <c r="S178" s="1"/>
      <c r="U178" s="1"/>
      <c r="W178" s="1"/>
      <c r="Y178" s="1"/>
      <c r="AA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row>
    <row r="179" spans="2:53" x14ac:dyDescent="0.2">
      <c r="B179" s="1"/>
      <c r="E179" s="1"/>
      <c r="G179" s="1"/>
      <c r="I179" s="1"/>
      <c r="K179" s="1"/>
      <c r="M179" s="1"/>
      <c r="O179" s="1"/>
      <c r="Q179" s="1"/>
      <c r="S179" s="1"/>
      <c r="U179" s="1"/>
      <c r="W179" s="1"/>
      <c r="Y179" s="1"/>
      <c r="AA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row>
    <row r="180" spans="2:53" x14ac:dyDescent="0.2">
      <c r="B180" s="1"/>
      <c r="E180" s="1"/>
      <c r="G180" s="1"/>
      <c r="I180" s="1"/>
      <c r="K180" s="1"/>
      <c r="M180" s="1"/>
      <c r="O180" s="1"/>
      <c r="Q180" s="1"/>
      <c r="S180" s="1"/>
      <c r="U180" s="1"/>
      <c r="W180" s="1"/>
      <c r="Y180" s="1"/>
      <c r="AA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row>
    <row r="181" spans="2:53" x14ac:dyDescent="0.2">
      <c r="B181" s="1"/>
      <c r="E181" s="1"/>
      <c r="G181" s="1"/>
      <c r="I181" s="1"/>
      <c r="K181" s="1"/>
      <c r="M181" s="1"/>
      <c r="O181" s="1"/>
      <c r="Q181" s="1"/>
      <c r="S181" s="1"/>
      <c r="U181" s="1"/>
      <c r="W181" s="1"/>
      <c r="Y181" s="1"/>
      <c r="AA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row>
    <row r="182" spans="2:53" x14ac:dyDescent="0.2">
      <c r="B182" s="1"/>
      <c r="E182" s="1"/>
      <c r="G182" s="1"/>
      <c r="I182" s="1"/>
      <c r="K182" s="1"/>
      <c r="M182" s="1"/>
      <c r="O182" s="1"/>
      <c r="Q182" s="1"/>
      <c r="S182" s="1"/>
      <c r="U182" s="1"/>
      <c r="W182" s="1"/>
      <c r="Y182" s="1"/>
      <c r="AA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row>
    <row r="183" spans="2:53" x14ac:dyDescent="0.2">
      <c r="B183" s="1"/>
      <c r="E183" s="1"/>
      <c r="G183" s="1"/>
      <c r="I183" s="1"/>
      <c r="K183" s="1"/>
      <c r="M183" s="1"/>
      <c r="O183" s="1"/>
      <c r="Q183" s="1"/>
      <c r="S183" s="1"/>
      <c r="U183" s="1"/>
      <c r="W183" s="1"/>
      <c r="Y183" s="1"/>
      <c r="AA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row>
    <row r="184" spans="2:53" x14ac:dyDescent="0.2">
      <c r="B184" s="1"/>
      <c r="E184" s="1"/>
      <c r="G184" s="1"/>
      <c r="I184" s="1"/>
      <c r="K184" s="1"/>
      <c r="M184" s="1"/>
      <c r="O184" s="1"/>
      <c r="Q184" s="1"/>
      <c r="S184" s="1"/>
      <c r="U184" s="1"/>
      <c r="W184" s="1"/>
      <c r="Y184" s="1"/>
      <c r="AA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row>
    <row r="185" spans="2:53" x14ac:dyDescent="0.2">
      <c r="B185" s="1"/>
      <c r="E185" s="1"/>
      <c r="G185" s="1"/>
      <c r="I185" s="1"/>
      <c r="K185" s="1"/>
      <c r="M185" s="1"/>
      <c r="O185" s="1"/>
      <c r="Q185" s="1"/>
      <c r="S185" s="1"/>
      <c r="U185" s="1"/>
      <c r="W185" s="1"/>
      <c r="Y185" s="1"/>
      <c r="AA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row>
    <row r="186" spans="2:53" x14ac:dyDescent="0.2">
      <c r="B186" s="1"/>
      <c r="E186" s="1"/>
      <c r="G186" s="1"/>
      <c r="I186" s="1"/>
      <c r="K186" s="1"/>
      <c r="M186" s="1"/>
      <c r="O186" s="1"/>
      <c r="Q186" s="1"/>
      <c r="S186" s="1"/>
      <c r="U186" s="1"/>
      <c r="W186" s="1"/>
      <c r="Y186" s="1"/>
      <c r="AA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row>
    <row r="187" spans="2:53" x14ac:dyDescent="0.2">
      <c r="B187" s="1"/>
      <c r="E187" s="1"/>
      <c r="G187" s="1"/>
      <c r="I187" s="1"/>
      <c r="K187" s="1"/>
      <c r="M187" s="1"/>
      <c r="O187" s="1"/>
      <c r="Q187" s="1"/>
      <c r="S187" s="1"/>
      <c r="U187" s="1"/>
      <c r="W187" s="1"/>
      <c r="Y187" s="1"/>
      <c r="AA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row>
    <row r="188" spans="2:53" x14ac:dyDescent="0.2">
      <c r="B188" s="1"/>
      <c r="E188" s="1"/>
      <c r="G188" s="1"/>
      <c r="I188" s="1"/>
      <c r="K188" s="1"/>
      <c r="M188" s="1"/>
      <c r="O188" s="1"/>
      <c r="Q188" s="1"/>
      <c r="S188" s="1"/>
      <c r="U188" s="1"/>
      <c r="W188" s="1"/>
      <c r="Y188" s="1"/>
      <c r="AA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row>
    <row r="189" spans="2:53" x14ac:dyDescent="0.2">
      <c r="B189" s="1"/>
      <c r="E189" s="1"/>
      <c r="G189" s="1"/>
      <c r="I189" s="1"/>
      <c r="K189" s="1"/>
      <c r="M189" s="1"/>
      <c r="O189" s="1"/>
      <c r="Q189" s="1"/>
      <c r="S189" s="1"/>
      <c r="U189" s="1"/>
      <c r="W189" s="1"/>
      <c r="Y189" s="1"/>
      <c r="AA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row>
    <row r="190" spans="2:53" x14ac:dyDescent="0.2">
      <c r="B190" s="1"/>
      <c r="E190" s="1"/>
      <c r="G190" s="1"/>
      <c r="I190" s="1"/>
      <c r="K190" s="1"/>
      <c r="M190" s="1"/>
      <c r="O190" s="1"/>
      <c r="Q190" s="1"/>
      <c r="S190" s="1"/>
      <c r="U190" s="1"/>
      <c r="W190" s="1"/>
      <c r="Y190" s="1"/>
      <c r="AA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row>
    <row r="191" spans="2:53" x14ac:dyDescent="0.2">
      <c r="B191" s="1"/>
      <c r="E191" s="1"/>
      <c r="G191" s="1"/>
      <c r="I191" s="1"/>
      <c r="K191" s="1"/>
      <c r="M191" s="1"/>
      <c r="O191" s="1"/>
      <c r="Q191" s="1"/>
      <c r="S191" s="1"/>
      <c r="U191" s="1"/>
      <c r="W191" s="1"/>
      <c r="Y191" s="1"/>
      <c r="AA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row>
    <row r="192" spans="2:53" x14ac:dyDescent="0.2">
      <c r="B192" s="1"/>
      <c r="E192" s="1"/>
      <c r="G192" s="1"/>
      <c r="I192" s="1"/>
      <c r="K192" s="1"/>
      <c r="M192" s="1"/>
      <c r="O192" s="1"/>
      <c r="Q192" s="1"/>
      <c r="S192" s="1"/>
      <c r="U192" s="1"/>
      <c r="W192" s="1"/>
      <c r="Y192" s="1"/>
      <c r="AA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row>
    <row r="193" spans="2:53" x14ac:dyDescent="0.2">
      <c r="B193" s="1"/>
      <c r="E193" s="1"/>
      <c r="G193" s="1"/>
      <c r="I193" s="1"/>
      <c r="K193" s="1"/>
      <c r="M193" s="1"/>
      <c r="O193" s="1"/>
      <c r="Q193" s="1"/>
      <c r="S193" s="1"/>
      <c r="U193" s="1"/>
      <c r="W193" s="1"/>
      <c r="Y193" s="1"/>
      <c r="AA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row>
    <row r="194" spans="2:53" x14ac:dyDescent="0.2">
      <c r="B194" s="1"/>
      <c r="E194" s="1"/>
      <c r="G194" s="1"/>
      <c r="I194" s="1"/>
      <c r="K194" s="1"/>
      <c r="M194" s="1"/>
      <c r="O194" s="1"/>
      <c r="Q194" s="1"/>
      <c r="S194" s="1"/>
      <c r="U194" s="1"/>
      <c r="W194" s="1"/>
      <c r="Y194" s="1"/>
      <c r="AA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row>
    <row r="195" spans="2:53" x14ac:dyDescent="0.2">
      <c r="B195" s="1"/>
      <c r="E195" s="1"/>
      <c r="G195" s="1"/>
      <c r="I195" s="1"/>
      <c r="K195" s="1"/>
      <c r="M195" s="1"/>
      <c r="O195" s="1"/>
      <c r="Q195" s="1"/>
      <c r="S195" s="1"/>
      <c r="U195" s="1"/>
      <c r="W195" s="1"/>
      <c r="Y195" s="1"/>
      <c r="AA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row>
    <row r="196" spans="2:53" x14ac:dyDescent="0.2">
      <c r="B196" s="1"/>
      <c r="E196" s="1"/>
      <c r="G196" s="1"/>
      <c r="I196" s="1"/>
      <c r="K196" s="1"/>
      <c r="M196" s="1"/>
      <c r="O196" s="1"/>
      <c r="Q196" s="1"/>
      <c r="S196" s="1"/>
      <c r="U196" s="1"/>
      <c r="W196" s="1"/>
      <c r="Y196" s="1"/>
      <c r="AA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row>
    <row r="197" spans="2:53" x14ac:dyDescent="0.2">
      <c r="B197" s="1"/>
      <c r="E197" s="1"/>
      <c r="G197" s="1"/>
      <c r="I197" s="1"/>
      <c r="K197" s="1"/>
      <c r="M197" s="1"/>
      <c r="O197" s="1"/>
      <c r="Q197" s="1"/>
      <c r="S197" s="1"/>
      <c r="U197" s="1"/>
      <c r="W197" s="1"/>
      <c r="Y197" s="1"/>
      <c r="AA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row>
    <row r="198" spans="2:53" x14ac:dyDescent="0.2">
      <c r="B198" s="1"/>
      <c r="E198" s="1"/>
      <c r="G198" s="1"/>
      <c r="I198" s="1"/>
      <c r="K198" s="1"/>
      <c r="M198" s="1"/>
      <c r="O198" s="1"/>
      <c r="Q198" s="1"/>
      <c r="S198" s="1"/>
      <c r="U198" s="1"/>
      <c r="W198" s="1"/>
      <c r="Y198" s="1"/>
      <c r="AA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row>
    <row r="199" spans="2:53" x14ac:dyDescent="0.2">
      <c r="B199" s="1"/>
      <c r="E199" s="1"/>
      <c r="G199" s="1"/>
      <c r="I199" s="1"/>
      <c r="K199" s="1"/>
      <c r="M199" s="1"/>
      <c r="O199" s="1"/>
      <c r="Q199" s="1"/>
      <c r="S199" s="1"/>
      <c r="U199" s="1"/>
      <c r="W199" s="1"/>
      <c r="Y199" s="1"/>
      <c r="AA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row>
    <row r="200" spans="2:53" x14ac:dyDescent="0.2">
      <c r="B200" s="1"/>
      <c r="E200" s="1"/>
      <c r="G200" s="1"/>
      <c r="I200" s="1"/>
      <c r="K200" s="1"/>
      <c r="M200" s="1"/>
      <c r="O200" s="1"/>
      <c r="Q200" s="1"/>
      <c r="S200" s="1"/>
      <c r="U200" s="1"/>
      <c r="W200" s="1"/>
      <c r="Y200" s="1"/>
      <c r="AA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row>
    <row r="201" spans="2:53" x14ac:dyDescent="0.2">
      <c r="B201" s="1"/>
      <c r="E201" s="1"/>
      <c r="G201" s="1"/>
      <c r="I201" s="1"/>
      <c r="K201" s="1"/>
      <c r="M201" s="1"/>
      <c r="O201" s="1"/>
      <c r="Q201" s="1"/>
      <c r="S201" s="1"/>
      <c r="U201" s="1"/>
      <c r="W201" s="1"/>
      <c r="Y201" s="1"/>
      <c r="AA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row>
    <row r="202" spans="2:53" x14ac:dyDescent="0.2">
      <c r="B202" s="1"/>
      <c r="E202" s="1"/>
      <c r="G202" s="1"/>
      <c r="I202" s="1"/>
      <c r="K202" s="1"/>
      <c r="M202" s="1"/>
      <c r="O202" s="1"/>
      <c r="Q202" s="1"/>
      <c r="S202" s="1"/>
      <c r="U202" s="1"/>
      <c r="W202" s="1"/>
      <c r="Y202" s="1"/>
      <c r="AA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row>
    <row r="203" spans="2:53" x14ac:dyDescent="0.2">
      <c r="B203" s="1"/>
      <c r="E203" s="1"/>
      <c r="G203" s="1"/>
      <c r="I203" s="1"/>
      <c r="K203" s="1"/>
      <c r="M203" s="1"/>
      <c r="O203" s="1"/>
      <c r="Q203" s="1"/>
      <c r="S203" s="1"/>
      <c r="U203" s="1"/>
      <c r="W203" s="1"/>
      <c r="Y203" s="1"/>
      <c r="AA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row>
    <row r="204" spans="2:53" x14ac:dyDescent="0.2">
      <c r="B204" s="1"/>
      <c r="E204" s="1"/>
      <c r="G204" s="1"/>
      <c r="I204" s="1"/>
      <c r="K204" s="1"/>
      <c r="M204" s="1"/>
      <c r="O204" s="1"/>
      <c r="Q204" s="1"/>
      <c r="S204" s="1"/>
      <c r="U204" s="1"/>
      <c r="W204" s="1"/>
      <c r="Y204" s="1"/>
      <c r="AA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row>
    <row r="205" spans="2:53" x14ac:dyDescent="0.2">
      <c r="B205" s="1"/>
      <c r="E205" s="1"/>
      <c r="G205" s="1"/>
      <c r="I205" s="1"/>
      <c r="K205" s="1"/>
      <c r="M205" s="1"/>
      <c r="O205" s="1"/>
      <c r="Q205" s="1"/>
      <c r="S205" s="1"/>
      <c r="U205" s="1"/>
      <c r="W205" s="1"/>
      <c r="Y205" s="1"/>
      <c r="AA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row>
    <row r="206" spans="2:53" x14ac:dyDescent="0.2">
      <c r="B206" s="1"/>
      <c r="E206" s="1"/>
      <c r="G206" s="1"/>
      <c r="I206" s="1"/>
      <c r="K206" s="1"/>
      <c r="M206" s="1"/>
      <c r="O206" s="1"/>
      <c r="Q206" s="1"/>
      <c r="S206" s="1"/>
      <c r="U206" s="1"/>
      <c r="W206" s="1"/>
      <c r="Y206" s="1"/>
      <c r="AA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row>
    <row r="207" spans="2:53" x14ac:dyDescent="0.2">
      <c r="B207" s="1"/>
      <c r="E207" s="1"/>
      <c r="G207" s="1"/>
      <c r="I207" s="1"/>
      <c r="K207" s="1"/>
      <c r="M207" s="1"/>
      <c r="O207" s="1"/>
      <c r="Q207" s="1"/>
      <c r="S207" s="1"/>
      <c r="U207" s="1"/>
      <c r="W207" s="1"/>
      <c r="Y207" s="1"/>
      <c r="AA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row>
    <row r="208" spans="2:53" x14ac:dyDescent="0.2">
      <c r="B208" s="1"/>
      <c r="E208" s="1"/>
      <c r="G208" s="1"/>
      <c r="I208" s="1"/>
      <c r="K208" s="1"/>
      <c r="M208" s="1"/>
      <c r="O208" s="1"/>
      <c r="Q208" s="1"/>
      <c r="S208" s="1"/>
      <c r="U208" s="1"/>
      <c r="W208" s="1"/>
      <c r="Y208" s="1"/>
      <c r="AA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row>
    <row r="209" spans="2:53" x14ac:dyDescent="0.2">
      <c r="B209" s="1"/>
      <c r="E209" s="1"/>
      <c r="G209" s="1"/>
      <c r="I209" s="1"/>
      <c r="K209" s="1"/>
      <c r="M209" s="1"/>
      <c r="O209" s="1"/>
      <c r="Q209" s="1"/>
      <c r="S209" s="1"/>
      <c r="U209" s="1"/>
      <c r="W209" s="1"/>
      <c r="Y209" s="1"/>
      <c r="AA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row>
    <row r="210" spans="2:53" x14ac:dyDescent="0.2">
      <c r="B210" s="1"/>
      <c r="E210" s="1"/>
      <c r="G210" s="1"/>
      <c r="I210" s="1"/>
      <c r="K210" s="1"/>
      <c r="M210" s="1"/>
      <c r="O210" s="1"/>
      <c r="Q210" s="1"/>
      <c r="S210" s="1"/>
      <c r="U210" s="1"/>
      <c r="W210" s="1"/>
      <c r="Y210" s="1"/>
      <c r="AA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row>
    <row r="211" spans="2:53" x14ac:dyDescent="0.2">
      <c r="B211" s="1"/>
      <c r="E211" s="1"/>
      <c r="G211" s="1"/>
      <c r="I211" s="1"/>
      <c r="K211" s="1"/>
      <c r="M211" s="1"/>
      <c r="O211" s="1"/>
      <c r="Q211" s="1"/>
      <c r="S211" s="1"/>
      <c r="U211" s="1"/>
      <c r="W211" s="1"/>
      <c r="Y211" s="1"/>
      <c r="AA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row>
    <row r="212" spans="2:53" x14ac:dyDescent="0.2">
      <c r="B212" s="1"/>
      <c r="E212" s="1"/>
      <c r="G212" s="1"/>
      <c r="I212" s="1"/>
      <c r="K212" s="1"/>
      <c r="M212" s="1"/>
      <c r="O212" s="1"/>
      <c r="Q212" s="1"/>
      <c r="S212" s="1"/>
      <c r="U212" s="1"/>
      <c r="W212" s="1"/>
      <c r="Y212" s="1"/>
      <c r="AA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row>
    <row r="213" spans="2:53" x14ac:dyDescent="0.2">
      <c r="B213" s="1"/>
      <c r="E213" s="1"/>
      <c r="G213" s="1"/>
      <c r="I213" s="1"/>
      <c r="K213" s="1"/>
      <c r="M213" s="1"/>
      <c r="O213" s="1"/>
      <c r="Q213" s="1"/>
      <c r="S213" s="1"/>
      <c r="U213" s="1"/>
      <c r="W213" s="1"/>
      <c r="Y213" s="1"/>
      <c r="AA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row>
    <row r="214" spans="2:53" x14ac:dyDescent="0.2">
      <c r="B214" s="1"/>
      <c r="E214" s="1"/>
      <c r="G214" s="1"/>
      <c r="I214" s="1"/>
      <c r="K214" s="1"/>
      <c r="M214" s="1"/>
      <c r="O214" s="1"/>
      <c r="Q214" s="1"/>
      <c r="S214" s="1"/>
      <c r="U214" s="1"/>
      <c r="W214" s="1"/>
      <c r="Y214" s="1"/>
      <c r="AA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row>
    <row r="215" spans="2:53" x14ac:dyDescent="0.2">
      <c r="B215" s="1"/>
      <c r="E215" s="1"/>
      <c r="G215" s="1"/>
      <c r="I215" s="1"/>
      <c r="K215" s="1"/>
      <c r="M215" s="1"/>
      <c r="O215" s="1"/>
      <c r="Q215" s="1"/>
      <c r="S215" s="1"/>
      <c r="U215" s="1"/>
      <c r="W215" s="1"/>
      <c r="Y215" s="1"/>
      <c r="AA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row>
    <row r="216" spans="2:53" x14ac:dyDescent="0.2">
      <c r="B216" s="1"/>
      <c r="E216" s="1"/>
      <c r="G216" s="1"/>
      <c r="I216" s="1"/>
      <c r="K216" s="1"/>
      <c r="M216" s="1"/>
      <c r="O216" s="1"/>
      <c r="Q216" s="1"/>
      <c r="S216" s="1"/>
      <c r="U216" s="1"/>
      <c r="W216" s="1"/>
      <c r="Y216" s="1"/>
      <c r="AA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row>
    <row r="217" spans="2:53" x14ac:dyDescent="0.2">
      <c r="B217" s="1"/>
      <c r="E217" s="1"/>
      <c r="G217" s="1"/>
      <c r="I217" s="1"/>
      <c r="K217" s="1"/>
      <c r="M217" s="1"/>
      <c r="O217" s="1"/>
      <c r="Q217" s="1"/>
      <c r="S217" s="1"/>
      <c r="U217" s="1"/>
      <c r="W217" s="1"/>
      <c r="Y217" s="1"/>
      <c r="AA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row>
    <row r="218" spans="2:53" x14ac:dyDescent="0.2">
      <c r="B218" s="1"/>
      <c r="E218" s="1"/>
      <c r="G218" s="1"/>
      <c r="I218" s="1"/>
      <c r="K218" s="1"/>
      <c r="M218" s="1"/>
      <c r="O218" s="1"/>
      <c r="Q218" s="1"/>
      <c r="S218" s="1"/>
      <c r="U218" s="1"/>
      <c r="W218" s="1"/>
      <c r="Y218" s="1"/>
      <c r="AA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row>
    <row r="219" spans="2:53" x14ac:dyDescent="0.2">
      <c r="B219" s="1"/>
      <c r="E219" s="1"/>
      <c r="G219" s="1"/>
      <c r="I219" s="1"/>
      <c r="K219" s="1"/>
      <c r="M219" s="1"/>
      <c r="O219" s="1"/>
      <c r="Q219" s="1"/>
      <c r="S219" s="1"/>
      <c r="U219" s="1"/>
      <c r="W219" s="1"/>
      <c r="Y219" s="1"/>
      <c r="AA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row>
    <row r="220" spans="2:53" x14ac:dyDescent="0.2">
      <c r="B220" s="1"/>
      <c r="E220" s="1"/>
      <c r="G220" s="1"/>
      <c r="I220" s="1"/>
      <c r="K220" s="1"/>
      <c r="M220" s="1"/>
      <c r="O220" s="1"/>
      <c r="Q220" s="1"/>
      <c r="S220" s="1"/>
      <c r="U220" s="1"/>
      <c r="W220" s="1"/>
      <c r="Y220" s="1"/>
      <c r="AA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row>
    <row r="221" spans="2:53" x14ac:dyDescent="0.2">
      <c r="B221" s="1"/>
      <c r="E221" s="1"/>
      <c r="G221" s="1"/>
      <c r="I221" s="1"/>
      <c r="K221" s="1"/>
      <c r="M221" s="1"/>
      <c r="O221" s="1"/>
      <c r="Q221" s="1"/>
      <c r="S221" s="1"/>
      <c r="U221" s="1"/>
      <c r="W221" s="1"/>
      <c r="Y221" s="1"/>
      <c r="AA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row>
    <row r="222" spans="2:53" x14ac:dyDescent="0.2">
      <c r="B222" s="1"/>
      <c r="E222" s="1"/>
      <c r="G222" s="1"/>
      <c r="I222" s="1"/>
      <c r="K222" s="1"/>
      <c r="M222" s="1"/>
      <c r="O222" s="1"/>
      <c r="Q222" s="1"/>
      <c r="S222" s="1"/>
      <c r="U222" s="1"/>
      <c r="W222" s="1"/>
      <c r="Y222" s="1"/>
      <c r="AA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row>
    <row r="223" spans="2:53" x14ac:dyDescent="0.2">
      <c r="B223" s="1"/>
      <c r="E223" s="1"/>
      <c r="G223" s="1"/>
      <c r="I223" s="1"/>
      <c r="K223" s="1"/>
      <c r="M223" s="1"/>
      <c r="O223" s="1"/>
      <c r="Q223" s="1"/>
      <c r="S223" s="1"/>
      <c r="U223" s="1"/>
      <c r="W223" s="1"/>
      <c r="Y223" s="1"/>
      <c r="AA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row>
    <row r="224" spans="2:53" x14ac:dyDescent="0.2">
      <c r="B224" s="1"/>
      <c r="E224" s="1"/>
      <c r="G224" s="1"/>
      <c r="I224" s="1"/>
      <c r="K224" s="1"/>
      <c r="M224" s="1"/>
      <c r="O224" s="1"/>
      <c r="Q224" s="1"/>
      <c r="S224" s="1"/>
      <c r="U224" s="1"/>
      <c r="W224" s="1"/>
      <c r="Y224" s="1"/>
      <c r="AA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row>
    <row r="225" spans="2:53" x14ac:dyDescent="0.2">
      <c r="B225" s="1"/>
      <c r="E225" s="1"/>
      <c r="G225" s="1"/>
      <c r="I225" s="1"/>
      <c r="K225" s="1"/>
      <c r="M225" s="1"/>
      <c r="O225" s="1"/>
      <c r="Q225" s="1"/>
      <c r="S225" s="1"/>
      <c r="U225" s="1"/>
      <c r="W225" s="1"/>
      <c r="Y225" s="1"/>
      <c r="AA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row>
    <row r="226" spans="2:53" x14ac:dyDescent="0.2">
      <c r="B226" s="1"/>
      <c r="E226" s="1"/>
      <c r="G226" s="1"/>
      <c r="I226" s="1"/>
      <c r="K226" s="1"/>
      <c r="M226" s="1"/>
      <c r="O226" s="1"/>
      <c r="Q226" s="1"/>
      <c r="S226" s="1"/>
      <c r="U226" s="1"/>
      <c r="W226" s="1"/>
      <c r="Y226" s="1"/>
      <c r="AA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row>
    <row r="227" spans="2:53" x14ac:dyDescent="0.2">
      <c r="B227" s="1"/>
      <c r="E227" s="1"/>
      <c r="G227" s="1"/>
      <c r="I227" s="1"/>
      <c r="K227" s="1"/>
      <c r="M227" s="1"/>
      <c r="O227" s="1"/>
      <c r="Q227" s="1"/>
      <c r="S227" s="1"/>
      <c r="U227" s="1"/>
      <c r="W227" s="1"/>
      <c r="Y227" s="1"/>
      <c r="AA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row>
    <row r="228" spans="2:53" x14ac:dyDescent="0.2">
      <c r="B228" s="1"/>
      <c r="E228" s="1"/>
      <c r="G228" s="1"/>
      <c r="I228" s="1"/>
      <c r="K228" s="1"/>
      <c r="M228" s="1"/>
      <c r="O228" s="1"/>
      <c r="Q228" s="1"/>
      <c r="S228" s="1"/>
      <c r="U228" s="1"/>
      <c r="W228" s="1"/>
      <c r="Y228" s="1"/>
      <c r="AA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row>
    <row r="229" spans="2:53" x14ac:dyDescent="0.2">
      <c r="B229" s="1"/>
      <c r="E229" s="1"/>
      <c r="G229" s="1"/>
      <c r="I229" s="1"/>
      <c r="K229" s="1"/>
      <c r="M229" s="1"/>
      <c r="O229" s="1"/>
      <c r="Q229" s="1"/>
      <c r="S229" s="1"/>
      <c r="U229" s="1"/>
      <c r="W229" s="1"/>
      <c r="Y229" s="1"/>
      <c r="AA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row>
    <row r="230" spans="2:53" x14ac:dyDescent="0.2">
      <c r="B230" s="1"/>
      <c r="E230" s="1"/>
      <c r="G230" s="1"/>
      <c r="I230" s="1"/>
      <c r="K230" s="1"/>
      <c r="M230" s="1"/>
      <c r="O230" s="1"/>
      <c r="Q230" s="1"/>
      <c r="S230" s="1"/>
      <c r="U230" s="1"/>
      <c r="W230" s="1"/>
      <c r="Y230" s="1"/>
      <c r="AA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row>
    <row r="231" spans="2:53" x14ac:dyDescent="0.2">
      <c r="B231" s="1"/>
      <c r="E231" s="1"/>
      <c r="G231" s="1"/>
      <c r="I231" s="1"/>
      <c r="K231" s="1"/>
      <c r="M231" s="1"/>
      <c r="O231" s="1"/>
      <c r="Q231" s="1"/>
      <c r="S231" s="1"/>
      <c r="U231" s="1"/>
      <c r="W231" s="1"/>
      <c r="Y231" s="1"/>
      <c r="AA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row>
    <row r="232" spans="2:53" x14ac:dyDescent="0.2">
      <c r="B232" s="1"/>
      <c r="E232" s="1"/>
      <c r="G232" s="1"/>
      <c r="I232" s="1"/>
      <c r="K232" s="1"/>
      <c r="M232" s="1"/>
      <c r="O232" s="1"/>
      <c r="Q232" s="1"/>
      <c r="S232" s="1"/>
      <c r="U232" s="1"/>
      <c r="W232" s="1"/>
      <c r="Y232" s="1"/>
      <c r="AA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row>
    <row r="233" spans="2:53" x14ac:dyDescent="0.2">
      <c r="B233" s="1"/>
      <c r="E233" s="1"/>
      <c r="G233" s="1"/>
      <c r="I233" s="1"/>
      <c r="K233" s="1"/>
      <c r="M233" s="1"/>
      <c r="O233" s="1"/>
      <c r="Q233" s="1"/>
      <c r="S233" s="1"/>
      <c r="U233" s="1"/>
      <c r="W233" s="1"/>
      <c r="Y233" s="1"/>
      <c r="AA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row>
    <row r="234" spans="2:53" x14ac:dyDescent="0.2">
      <c r="B234" s="1"/>
      <c r="E234" s="1"/>
      <c r="G234" s="1"/>
      <c r="I234" s="1"/>
      <c r="K234" s="1"/>
      <c r="M234" s="1"/>
      <c r="O234" s="1"/>
      <c r="Q234" s="1"/>
      <c r="S234" s="1"/>
      <c r="U234" s="1"/>
      <c r="W234" s="1"/>
      <c r="Y234" s="1"/>
      <c r="AA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row>
    <row r="235" spans="2:53" x14ac:dyDescent="0.2">
      <c r="B235" s="1"/>
      <c r="E235" s="1"/>
      <c r="G235" s="1"/>
      <c r="I235" s="1"/>
      <c r="K235" s="1"/>
      <c r="M235" s="1"/>
      <c r="O235" s="1"/>
      <c r="Q235" s="1"/>
      <c r="S235" s="1"/>
      <c r="U235" s="1"/>
      <c r="W235" s="1"/>
      <c r="Y235" s="1"/>
      <c r="AA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row>
    <row r="236" spans="2:53" x14ac:dyDescent="0.2">
      <c r="B236" s="1"/>
      <c r="E236" s="1"/>
      <c r="G236" s="1"/>
      <c r="I236" s="1"/>
      <c r="K236" s="1"/>
      <c r="M236" s="1"/>
      <c r="O236" s="1"/>
      <c r="Q236" s="1"/>
      <c r="S236" s="1"/>
      <c r="U236" s="1"/>
      <c r="W236" s="1"/>
      <c r="Y236" s="1"/>
      <c r="AA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row>
    <row r="237" spans="2:53" x14ac:dyDescent="0.2">
      <c r="B237" s="1"/>
      <c r="E237" s="1"/>
      <c r="G237" s="1"/>
      <c r="I237" s="1"/>
      <c r="K237" s="1"/>
      <c r="M237" s="1"/>
      <c r="O237" s="1"/>
      <c r="Q237" s="1"/>
      <c r="S237" s="1"/>
      <c r="U237" s="1"/>
      <c r="W237" s="1"/>
      <c r="Y237" s="1"/>
      <c r="AA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row>
    <row r="238" spans="2:53" x14ac:dyDescent="0.2">
      <c r="B238" s="1"/>
      <c r="E238" s="1"/>
      <c r="G238" s="1"/>
      <c r="I238" s="1"/>
      <c r="K238" s="1"/>
      <c r="M238" s="1"/>
      <c r="O238" s="1"/>
      <c r="Q238" s="1"/>
      <c r="S238" s="1"/>
      <c r="U238" s="1"/>
      <c r="W238" s="1"/>
      <c r="Y238" s="1"/>
      <c r="AA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row>
    <row r="239" spans="2:53" x14ac:dyDescent="0.2">
      <c r="B239" s="1"/>
      <c r="E239" s="1"/>
      <c r="G239" s="1"/>
      <c r="I239" s="1"/>
      <c r="K239" s="1"/>
      <c r="M239" s="1"/>
      <c r="O239" s="1"/>
      <c r="Q239" s="1"/>
      <c r="S239" s="1"/>
      <c r="U239" s="1"/>
      <c r="W239" s="1"/>
      <c r="Y239" s="1"/>
      <c r="AA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row>
    <row r="240" spans="2:53" x14ac:dyDescent="0.2">
      <c r="B240" s="1"/>
      <c r="E240" s="1"/>
      <c r="G240" s="1"/>
      <c r="I240" s="1"/>
      <c r="K240" s="1"/>
      <c r="M240" s="1"/>
      <c r="O240" s="1"/>
      <c r="Q240" s="1"/>
      <c r="S240" s="1"/>
      <c r="U240" s="1"/>
      <c r="W240" s="1"/>
      <c r="Y240" s="1"/>
      <c r="AA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row>
    <row r="241" spans="2:53" x14ac:dyDescent="0.2">
      <c r="B241" s="1"/>
      <c r="E241" s="1"/>
      <c r="G241" s="1"/>
      <c r="I241" s="1"/>
      <c r="K241" s="1"/>
      <c r="M241" s="1"/>
      <c r="O241" s="1"/>
      <c r="Q241" s="1"/>
      <c r="S241" s="1"/>
      <c r="U241" s="1"/>
      <c r="W241" s="1"/>
      <c r="Y241" s="1"/>
      <c r="AA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row>
    <row r="242" spans="2:53" x14ac:dyDescent="0.2">
      <c r="B242" s="1"/>
      <c r="E242" s="1"/>
      <c r="G242" s="1"/>
      <c r="I242" s="1"/>
      <c r="K242" s="1"/>
      <c r="M242" s="1"/>
      <c r="O242" s="1"/>
      <c r="Q242" s="1"/>
      <c r="S242" s="1"/>
      <c r="U242" s="1"/>
      <c r="W242" s="1"/>
      <c r="Y242" s="1"/>
      <c r="AA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row>
    <row r="243" spans="2:53" x14ac:dyDescent="0.2">
      <c r="B243" s="1"/>
      <c r="E243" s="1"/>
      <c r="G243" s="1"/>
      <c r="I243" s="1"/>
      <c r="K243" s="1"/>
      <c r="M243" s="1"/>
      <c r="O243" s="1"/>
      <c r="Q243" s="1"/>
      <c r="S243" s="1"/>
      <c r="U243" s="1"/>
      <c r="W243" s="1"/>
      <c r="Y243" s="1"/>
      <c r="AA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row>
    <row r="244" spans="2:53" x14ac:dyDescent="0.2">
      <c r="B244" s="1"/>
      <c r="E244" s="1"/>
      <c r="G244" s="1"/>
      <c r="I244" s="1"/>
      <c r="K244" s="1"/>
      <c r="M244" s="1"/>
      <c r="O244" s="1"/>
      <c r="Q244" s="1"/>
      <c r="S244" s="1"/>
      <c r="U244" s="1"/>
      <c r="W244" s="1"/>
      <c r="Y244" s="1"/>
      <c r="AA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row>
    <row r="245" spans="2:53" x14ac:dyDescent="0.2">
      <c r="B245" s="1"/>
      <c r="E245" s="1"/>
      <c r="G245" s="1"/>
      <c r="I245" s="1"/>
      <c r="K245" s="1"/>
      <c r="M245" s="1"/>
      <c r="O245" s="1"/>
      <c r="Q245" s="1"/>
      <c r="S245" s="1"/>
      <c r="U245" s="1"/>
      <c r="W245" s="1"/>
      <c r="Y245" s="1"/>
      <c r="AA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row>
    <row r="246" spans="2:53" x14ac:dyDescent="0.2">
      <c r="B246" s="1"/>
      <c r="E246" s="1"/>
      <c r="G246" s="1"/>
      <c r="I246" s="1"/>
      <c r="K246" s="1"/>
      <c r="M246" s="1"/>
      <c r="O246" s="1"/>
      <c r="Q246" s="1"/>
      <c r="S246" s="1"/>
      <c r="U246" s="1"/>
      <c r="W246" s="1"/>
      <c r="Y246" s="1"/>
      <c r="AA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row>
    <row r="247" spans="2:53" x14ac:dyDescent="0.2">
      <c r="B247" s="1"/>
      <c r="E247" s="1"/>
      <c r="G247" s="1"/>
      <c r="I247" s="1"/>
      <c r="K247" s="1"/>
      <c r="M247" s="1"/>
      <c r="O247" s="1"/>
      <c r="Q247" s="1"/>
      <c r="S247" s="1"/>
      <c r="U247" s="1"/>
      <c r="W247" s="1"/>
      <c r="Y247" s="1"/>
      <c r="AA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row>
    <row r="248" spans="2:53" x14ac:dyDescent="0.2">
      <c r="B248" s="1"/>
      <c r="E248" s="1"/>
      <c r="G248" s="1"/>
      <c r="I248" s="1"/>
      <c r="K248" s="1"/>
      <c r="M248" s="1"/>
      <c r="O248" s="1"/>
      <c r="Q248" s="1"/>
      <c r="S248" s="1"/>
      <c r="U248" s="1"/>
      <c r="W248" s="1"/>
      <c r="Y248" s="1"/>
      <c r="AA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row>
    <row r="249" spans="2:53" x14ac:dyDescent="0.2">
      <c r="B249" s="1"/>
      <c r="E249" s="1"/>
      <c r="G249" s="1"/>
      <c r="I249" s="1"/>
      <c r="K249" s="1"/>
      <c r="M249" s="1"/>
      <c r="O249" s="1"/>
      <c r="Q249" s="1"/>
      <c r="S249" s="1"/>
      <c r="U249" s="1"/>
      <c r="W249" s="1"/>
      <c r="Y249" s="1"/>
      <c r="AA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row>
    <row r="250" spans="2:53" x14ac:dyDescent="0.2">
      <c r="B250" s="1"/>
      <c r="E250" s="1"/>
      <c r="G250" s="1"/>
      <c r="I250" s="1"/>
      <c r="K250" s="1"/>
      <c r="M250" s="1"/>
      <c r="O250" s="1"/>
      <c r="Q250" s="1"/>
      <c r="S250" s="1"/>
      <c r="U250" s="1"/>
      <c r="W250" s="1"/>
      <c r="Y250" s="1"/>
      <c r="AA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row>
    <row r="251" spans="2:53" x14ac:dyDescent="0.2">
      <c r="B251" s="1"/>
      <c r="E251" s="1"/>
      <c r="G251" s="1"/>
      <c r="I251" s="1"/>
      <c r="K251" s="1"/>
      <c r="M251" s="1"/>
      <c r="O251" s="1"/>
      <c r="Q251" s="1"/>
      <c r="S251" s="1"/>
      <c r="U251" s="1"/>
      <c r="W251" s="1"/>
      <c r="Y251" s="1"/>
      <c r="AA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row>
    <row r="252" spans="2:53" x14ac:dyDescent="0.2">
      <c r="B252" s="1"/>
      <c r="E252" s="1"/>
      <c r="G252" s="1"/>
      <c r="I252" s="1"/>
      <c r="K252" s="1"/>
      <c r="M252" s="1"/>
      <c r="O252" s="1"/>
      <c r="Q252" s="1"/>
      <c r="S252" s="1"/>
      <c r="U252" s="1"/>
      <c r="W252" s="1"/>
      <c r="Y252" s="1"/>
      <c r="AA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row>
    <row r="253" spans="2:53" x14ac:dyDescent="0.2">
      <c r="B253" s="1"/>
      <c r="E253" s="1"/>
      <c r="G253" s="1"/>
      <c r="I253" s="1"/>
      <c r="K253" s="1"/>
      <c r="M253" s="1"/>
      <c r="O253" s="1"/>
      <c r="Q253" s="1"/>
      <c r="S253" s="1"/>
      <c r="U253" s="1"/>
      <c r="W253" s="1"/>
      <c r="Y253" s="1"/>
      <c r="AA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row>
    <row r="254" spans="2:53" x14ac:dyDescent="0.2">
      <c r="B254" s="1"/>
      <c r="E254" s="1"/>
      <c r="G254" s="1"/>
      <c r="I254" s="1"/>
      <c r="K254" s="1"/>
      <c r="M254" s="1"/>
      <c r="O254" s="1"/>
      <c r="Q254" s="1"/>
      <c r="S254" s="1"/>
      <c r="U254" s="1"/>
      <c r="W254" s="1"/>
      <c r="Y254" s="1"/>
      <c r="AA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row>
    <row r="255" spans="2:53" x14ac:dyDescent="0.2">
      <c r="B255" s="1"/>
      <c r="E255" s="1"/>
      <c r="G255" s="1"/>
      <c r="I255" s="1"/>
      <c r="K255" s="1"/>
      <c r="M255" s="1"/>
      <c r="O255" s="1"/>
      <c r="Q255" s="1"/>
      <c r="S255" s="1"/>
      <c r="U255" s="1"/>
      <c r="W255" s="1"/>
      <c r="Y255" s="1"/>
      <c r="AA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row>
    <row r="256" spans="2:53" x14ac:dyDescent="0.2">
      <c r="B256" s="1"/>
      <c r="E256" s="1"/>
      <c r="G256" s="1"/>
      <c r="I256" s="1"/>
      <c r="K256" s="1"/>
      <c r="M256" s="1"/>
      <c r="O256" s="1"/>
      <c r="Q256" s="1"/>
      <c r="S256" s="1"/>
      <c r="U256" s="1"/>
      <c r="W256" s="1"/>
      <c r="Y256" s="1"/>
      <c r="AA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row>
    <row r="257" spans="2:53" x14ac:dyDescent="0.2">
      <c r="B257" s="1"/>
      <c r="E257" s="1"/>
      <c r="G257" s="1"/>
      <c r="I257" s="1"/>
      <c r="K257" s="1"/>
      <c r="M257" s="1"/>
      <c r="O257" s="1"/>
      <c r="Q257" s="1"/>
      <c r="S257" s="1"/>
      <c r="U257" s="1"/>
      <c r="W257" s="1"/>
      <c r="Y257" s="1"/>
      <c r="AA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row>
    <row r="258" spans="2:53" x14ac:dyDescent="0.2">
      <c r="B258" s="1"/>
      <c r="E258" s="1"/>
      <c r="G258" s="1"/>
      <c r="I258" s="1"/>
      <c r="K258" s="1"/>
      <c r="M258" s="1"/>
      <c r="O258" s="1"/>
      <c r="Q258" s="1"/>
      <c r="S258" s="1"/>
      <c r="U258" s="1"/>
      <c r="W258" s="1"/>
      <c r="Y258" s="1"/>
      <c r="AA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row>
    <row r="259" spans="2:53" x14ac:dyDescent="0.2">
      <c r="B259" s="1"/>
      <c r="E259" s="1"/>
      <c r="G259" s="1"/>
      <c r="I259" s="1"/>
      <c r="K259" s="1"/>
      <c r="M259" s="1"/>
      <c r="O259" s="1"/>
      <c r="Q259" s="1"/>
      <c r="S259" s="1"/>
      <c r="U259" s="1"/>
      <c r="W259" s="1"/>
      <c r="Y259" s="1"/>
      <c r="AA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row>
    <row r="260" spans="2:53" x14ac:dyDescent="0.2">
      <c r="B260" s="1"/>
      <c r="E260" s="1"/>
      <c r="G260" s="1"/>
      <c r="I260" s="1"/>
      <c r="K260" s="1"/>
      <c r="M260" s="1"/>
      <c r="O260" s="1"/>
      <c r="Q260" s="1"/>
      <c r="S260" s="1"/>
      <c r="U260" s="1"/>
      <c r="W260" s="1"/>
      <c r="Y260" s="1"/>
      <c r="AA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row>
    <row r="261" spans="2:53" x14ac:dyDescent="0.2">
      <c r="B261" s="1"/>
      <c r="E261" s="1"/>
      <c r="G261" s="1"/>
      <c r="I261" s="1"/>
      <c r="K261" s="1"/>
      <c r="M261" s="1"/>
      <c r="O261" s="1"/>
      <c r="Q261" s="1"/>
      <c r="S261" s="1"/>
      <c r="U261" s="1"/>
      <c r="W261" s="1"/>
      <c r="Y261" s="1"/>
      <c r="AA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row>
    <row r="262" spans="2:53" x14ac:dyDescent="0.2">
      <c r="B262" s="1"/>
      <c r="E262" s="1"/>
      <c r="G262" s="1"/>
      <c r="I262" s="1"/>
      <c r="K262" s="1"/>
      <c r="M262" s="1"/>
      <c r="O262" s="1"/>
      <c r="Q262" s="1"/>
      <c r="S262" s="1"/>
      <c r="U262" s="1"/>
      <c r="W262" s="1"/>
      <c r="Y262" s="1"/>
      <c r="AA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row>
    <row r="263" spans="2:53" x14ac:dyDescent="0.2">
      <c r="B263" s="1"/>
      <c r="E263" s="1"/>
      <c r="G263" s="1"/>
      <c r="I263" s="1"/>
      <c r="K263" s="1"/>
      <c r="M263" s="1"/>
      <c r="O263" s="1"/>
      <c r="Q263" s="1"/>
      <c r="S263" s="1"/>
      <c r="U263" s="1"/>
      <c r="W263" s="1"/>
      <c r="Y263" s="1"/>
      <c r="AA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row>
    <row r="264" spans="2:53" x14ac:dyDescent="0.2">
      <c r="B264" s="1"/>
      <c r="E264" s="1"/>
      <c r="G264" s="1"/>
      <c r="I264" s="1"/>
      <c r="K264" s="1"/>
      <c r="M264" s="1"/>
      <c r="O264" s="1"/>
      <c r="Q264" s="1"/>
      <c r="S264" s="1"/>
      <c r="U264" s="1"/>
      <c r="W264" s="1"/>
      <c r="Y264" s="1"/>
      <c r="AA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row>
    <row r="265" spans="2:53" x14ac:dyDescent="0.2">
      <c r="B265" s="1"/>
      <c r="E265" s="1"/>
      <c r="G265" s="1"/>
      <c r="I265" s="1"/>
      <c r="K265" s="1"/>
      <c r="M265" s="1"/>
      <c r="O265" s="1"/>
      <c r="Q265" s="1"/>
      <c r="S265" s="1"/>
      <c r="U265" s="1"/>
      <c r="W265" s="1"/>
      <c r="Y265" s="1"/>
      <c r="AA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row>
    <row r="266" spans="2:53" x14ac:dyDescent="0.2">
      <c r="B266" s="1"/>
      <c r="E266" s="1"/>
      <c r="G266" s="1"/>
      <c r="I266" s="1"/>
      <c r="K266" s="1"/>
      <c r="M266" s="1"/>
      <c r="O266" s="1"/>
      <c r="Q266" s="1"/>
      <c r="S266" s="1"/>
      <c r="U266" s="1"/>
      <c r="W266" s="1"/>
      <c r="Y266" s="1"/>
      <c r="AA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row>
    <row r="267" spans="2:53" x14ac:dyDescent="0.2">
      <c r="B267" s="1"/>
      <c r="E267" s="1"/>
      <c r="G267" s="1"/>
      <c r="I267" s="1"/>
      <c r="K267" s="1"/>
      <c r="M267" s="1"/>
      <c r="O267" s="1"/>
      <c r="Q267" s="1"/>
      <c r="S267" s="1"/>
      <c r="U267" s="1"/>
      <c r="W267" s="1"/>
      <c r="Y267" s="1"/>
      <c r="AA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row>
    <row r="268" spans="2:53" x14ac:dyDescent="0.2">
      <c r="B268" s="1"/>
      <c r="E268" s="1"/>
      <c r="G268" s="1"/>
      <c r="I268" s="1"/>
      <c r="K268" s="1"/>
      <c r="M268" s="1"/>
      <c r="O268" s="1"/>
      <c r="Q268" s="1"/>
      <c r="S268" s="1"/>
      <c r="U268" s="1"/>
      <c r="W268" s="1"/>
      <c r="Y268" s="1"/>
      <c r="AA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row>
    <row r="269" spans="2:53" x14ac:dyDescent="0.2">
      <c r="B269" s="1"/>
      <c r="E269" s="1"/>
      <c r="G269" s="1"/>
      <c r="I269" s="1"/>
      <c r="K269" s="1"/>
      <c r="M269" s="1"/>
      <c r="O269" s="1"/>
      <c r="Q269" s="1"/>
      <c r="S269" s="1"/>
      <c r="U269" s="1"/>
      <c r="W269" s="1"/>
      <c r="Y269" s="1"/>
      <c r="AA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row>
    <row r="270" spans="2:53" x14ac:dyDescent="0.2">
      <c r="B270" s="1"/>
      <c r="E270" s="1"/>
      <c r="G270" s="1"/>
      <c r="I270" s="1"/>
      <c r="K270" s="1"/>
      <c r="M270" s="1"/>
      <c r="O270" s="1"/>
      <c r="Q270" s="1"/>
      <c r="S270" s="1"/>
      <c r="U270" s="1"/>
      <c r="W270" s="1"/>
      <c r="Y270" s="1"/>
      <c r="AA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row>
    <row r="271" spans="2:53" x14ac:dyDescent="0.2">
      <c r="B271" s="1"/>
      <c r="E271" s="1"/>
      <c r="G271" s="1"/>
      <c r="I271" s="1"/>
      <c r="K271" s="1"/>
      <c r="M271" s="1"/>
      <c r="O271" s="1"/>
      <c r="Q271" s="1"/>
      <c r="S271" s="1"/>
      <c r="U271" s="1"/>
      <c r="W271" s="1"/>
      <c r="Y271" s="1"/>
      <c r="AA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row>
    <row r="272" spans="2:53" x14ac:dyDescent="0.2">
      <c r="B272" s="1"/>
      <c r="E272" s="1"/>
      <c r="G272" s="1"/>
      <c r="I272" s="1"/>
      <c r="K272" s="1"/>
      <c r="M272" s="1"/>
      <c r="O272" s="1"/>
      <c r="Q272" s="1"/>
      <c r="S272" s="1"/>
      <c r="U272" s="1"/>
      <c r="W272" s="1"/>
      <c r="Y272" s="1"/>
      <c r="AA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row>
    <row r="273" spans="2:53" x14ac:dyDescent="0.2">
      <c r="B273" s="1"/>
      <c r="E273" s="1"/>
      <c r="G273" s="1"/>
      <c r="I273" s="1"/>
      <c r="K273" s="1"/>
      <c r="M273" s="1"/>
      <c r="O273" s="1"/>
      <c r="Q273" s="1"/>
      <c r="S273" s="1"/>
      <c r="U273" s="1"/>
      <c r="W273" s="1"/>
      <c r="Y273" s="1"/>
      <c r="AA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row>
    <row r="274" spans="2:53" x14ac:dyDescent="0.2">
      <c r="B274" s="1"/>
      <c r="E274" s="1"/>
      <c r="G274" s="1"/>
      <c r="I274" s="1"/>
      <c r="K274" s="1"/>
      <c r="M274" s="1"/>
      <c r="O274" s="1"/>
      <c r="Q274" s="1"/>
      <c r="S274" s="1"/>
      <c r="U274" s="1"/>
      <c r="W274" s="1"/>
      <c r="Y274" s="1"/>
      <c r="AA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row>
    <row r="275" spans="2:53" x14ac:dyDescent="0.2">
      <c r="B275" s="1"/>
      <c r="E275" s="1"/>
      <c r="G275" s="1"/>
      <c r="I275" s="1"/>
      <c r="K275" s="1"/>
      <c r="M275" s="1"/>
      <c r="O275" s="1"/>
      <c r="Q275" s="1"/>
      <c r="S275" s="1"/>
      <c r="U275" s="1"/>
      <c r="W275" s="1"/>
      <c r="Y275" s="1"/>
      <c r="AA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row>
    <row r="276" spans="2:53" x14ac:dyDescent="0.2">
      <c r="B276" s="1"/>
      <c r="E276" s="1"/>
      <c r="G276" s="1"/>
      <c r="I276" s="1"/>
      <c r="K276" s="1"/>
      <c r="M276" s="1"/>
      <c r="O276" s="1"/>
      <c r="Q276" s="1"/>
      <c r="S276" s="1"/>
      <c r="U276" s="1"/>
      <c r="W276" s="1"/>
      <c r="Y276" s="1"/>
      <c r="AA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row>
    <row r="277" spans="2:53" x14ac:dyDescent="0.2">
      <c r="B277" s="1"/>
      <c r="E277" s="1"/>
      <c r="G277" s="1"/>
      <c r="I277" s="1"/>
      <c r="K277" s="1"/>
      <c r="M277" s="1"/>
      <c r="O277" s="1"/>
      <c r="Q277" s="1"/>
      <c r="S277" s="1"/>
      <c r="U277" s="1"/>
      <c r="W277" s="1"/>
      <c r="Y277" s="1"/>
      <c r="AA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row>
    <row r="278" spans="2:53" x14ac:dyDescent="0.2">
      <c r="B278" s="1"/>
      <c r="E278" s="1"/>
      <c r="G278" s="1"/>
      <c r="I278" s="1"/>
      <c r="K278" s="1"/>
      <c r="M278" s="1"/>
      <c r="O278" s="1"/>
      <c r="Q278" s="1"/>
      <c r="S278" s="1"/>
      <c r="U278" s="1"/>
      <c r="W278" s="1"/>
      <c r="Y278" s="1"/>
      <c r="AA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row>
    <row r="279" spans="2:53" x14ac:dyDescent="0.2">
      <c r="B279" s="1"/>
      <c r="E279" s="1"/>
      <c r="G279" s="1"/>
      <c r="I279" s="1"/>
      <c r="K279" s="1"/>
      <c r="M279" s="1"/>
      <c r="O279" s="1"/>
      <c r="Q279" s="1"/>
      <c r="S279" s="1"/>
      <c r="U279" s="1"/>
      <c r="W279" s="1"/>
      <c r="Y279" s="1"/>
      <c r="AA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row>
    <row r="280" spans="2:53" x14ac:dyDescent="0.2">
      <c r="B280" s="1"/>
      <c r="E280" s="1"/>
      <c r="G280" s="1"/>
      <c r="I280" s="1"/>
      <c r="K280" s="1"/>
      <c r="M280" s="1"/>
      <c r="O280" s="1"/>
      <c r="Q280" s="1"/>
      <c r="S280" s="1"/>
      <c r="U280" s="1"/>
      <c r="W280" s="1"/>
      <c r="Y280" s="1"/>
      <c r="AA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row>
    <row r="281" spans="2:53" x14ac:dyDescent="0.2">
      <c r="B281" s="1"/>
      <c r="E281" s="1"/>
      <c r="G281" s="1"/>
      <c r="I281" s="1"/>
      <c r="K281" s="1"/>
      <c r="M281" s="1"/>
      <c r="O281" s="1"/>
      <c r="Q281" s="1"/>
      <c r="S281" s="1"/>
      <c r="U281" s="1"/>
      <c r="W281" s="1"/>
      <c r="Y281" s="1"/>
      <c r="AA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row>
    <row r="282" spans="2:53" x14ac:dyDescent="0.2">
      <c r="B282" s="1"/>
      <c r="E282" s="1"/>
      <c r="G282" s="1"/>
      <c r="I282" s="1"/>
      <c r="K282" s="1"/>
      <c r="M282" s="1"/>
      <c r="O282" s="1"/>
      <c r="Q282" s="1"/>
      <c r="S282" s="1"/>
      <c r="U282" s="1"/>
      <c r="W282" s="1"/>
      <c r="Y282" s="1"/>
      <c r="AA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row>
    <row r="283" spans="2:53" x14ac:dyDescent="0.2">
      <c r="B283" s="1"/>
      <c r="E283" s="1"/>
      <c r="G283" s="1"/>
      <c r="I283" s="1"/>
      <c r="K283" s="1"/>
      <c r="M283" s="1"/>
      <c r="O283" s="1"/>
      <c r="Q283" s="1"/>
      <c r="S283" s="1"/>
      <c r="U283" s="1"/>
      <c r="W283" s="1"/>
      <c r="Y283" s="1"/>
      <c r="AA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row>
    <row r="284" spans="2:53" x14ac:dyDescent="0.2">
      <c r="B284" s="1"/>
      <c r="E284" s="1"/>
      <c r="G284" s="1"/>
      <c r="I284" s="1"/>
      <c r="K284" s="1"/>
      <c r="M284" s="1"/>
      <c r="O284" s="1"/>
      <c r="Q284" s="1"/>
      <c r="S284" s="1"/>
      <c r="U284" s="1"/>
      <c r="W284" s="1"/>
      <c r="Y284" s="1"/>
      <c r="AA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row>
    <row r="285" spans="2:53" x14ac:dyDescent="0.2">
      <c r="B285" s="1"/>
      <c r="E285" s="1"/>
      <c r="G285" s="1"/>
      <c r="I285" s="1"/>
      <c r="K285" s="1"/>
      <c r="M285" s="1"/>
      <c r="O285" s="1"/>
      <c r="Q285" s="1"/>
      <c r="S285" s="1"/>
      <c r="U285" s="1"/>
      <c r="W285" s="1"/>
      <c r="Y285" s="1"/>
      <c r="AA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row>
    <row r="286" spans="2:53" x14ac:dyDescent="0.2">
      <c r="B286" s="1"/>
      <c r="E286" s="1"/>
      <c r="G286" s="1"/>
      <c r="I286" s="1"/>
      <c r="K286" s="1"/>
      <c r="M286" s="1"/>
      <c r="O286" s="1"/>
      <c r="Q286" s="1"/>
      <c r="S286" s="1"/>
      <c r="U286" s="1"/>
      <c r="W286" s="1"/>
      <c r="Y286" s="1"/>
      <c r="AA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row>
    <row r="287" spans="2:53" x14ac:dyDescent="0.2">
      <c r="B287" s="1"/>
      <c r="E287" s="1"/>
      <c r="G287" s="1"/>
      <c r="I287" s="1"/>
      <c r="K287" s="1"/>
      <c r="M287" s="1"/>
      <c r="O287" s="1"/>
      <c r="Q287" s="1"/>
      <c r="S287" s="1"/>
      <c r="U287" s="1"/>
      <c r="W287" s="1"/>
      <c r="Y287" s="1"/>
      <c r="AA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row>
    <row r="288" spans="2:53" x14ac:dyDescent="0.2">
      <c r="B288" s="1"/>
      <c r="E288" s="1"/>
      <c r="G288" s="1"/>
      <c r="I288" s="1"/>
      <c r="K288" s="1"/>
      <c r="M288" s="1"/>
      <c r="O288" s="1"/>
      <c r="Q288" s="1"/>
      <c r="S288" s="1"/>
      <c r="U288" s="1"/>
      <c r="W288" s="1"/>
      <c r="Y288" s="1"/>
      <c r="AA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row>
  </sheetData>
  <mergeCells count="1">
    <mergeCell ref="A1:AC1"/>
  </mergeCells>
  <phoneticPr fontId="7" type="noConversion"/>
  <printOptions horizontalCentered="1"/>
  <pageMargins left="0" right="0" top="0.25" bottom="0.25" header="0.3" footer="0.3"/>
  <pageSetup scale="60" orientation="landscape"/>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A288"/>
  <sheetViews>
    <sheetView zoomScale="150" zoomScaleNormal="150" zoomScalePageLayoutView="150" workbookViewId="0">
      <selection activeCell="D4" sqref="D4:Z4"/>
    </sheetView>
  </sheetViews>
  <sheetFormatPr defaultColWidth="8.85546875" defaultRowHeight="12.75" x14ac:dyDescent="0.2"/>
  <cols>
    <col min="1" max="1" width="1.7109375" style="1" customWidth="1"/>
    <col min="2" max="2" width="25.7109375" style="6" customWidth="1"/>
    <col min="3" max="3" width="3.7109375" style="1" hidden="1" customWidth="1"/>
    <col min="4" max="4" width="9.28515625" style="1" customWidth="1"/>
    <col min="5" max="5" width="6.140625" style="7" hidden="1" customWidth="1"/>
    <col min="6" max="6" width="9.28515625" style="1" customWidth="1"/>
    <col min="7" max="7" width="5.7109375" style="7" hidden="1" customWidth="1"/>
    <col min="8" max="8" width="9.28515625" style="1" customWidth="1"/>
    <col min="9" max="9" width="5.7109375" style="7" hidden="1" customWidth="1"/>
    <col min="10" max="10" width="9.28515625" style="1" customWidth="1"/>
    <col min="11" max="11" width="5.7109375" style="7" hidden="1" customWidth="1"/>
    <col min="12" max="12" width="9.28515625" style="1" customWidth="1"/>
    <col min="13" max="13" width="5.7109375" style="7" hidden="1" customWidth="1"/>
    <col min="14" max="14" width="9.28515625" style="1" customWidth="1"/>
    <col min="15" max="15" width="5.7109375" style="7" hidden="1" customWidth="1"/>
    <col min="16" max="16" width="9.28515625" style="1" customWidth="1"/>
    <col min="17" max="17" width="5.7109375" style="7" hidden="1" customWidth="1"/>
    <col min="18" max="18" width="9.28515625" style="1" customWidth="1"/>
    <col min="19" max="19" width="5.7109375" style="7" hidden="1" customWidth="1"/>
    <col min="20" max="20" width="9.28515625" style="1" customWidth="1"/>
    <col min="21" max="21" width="5.7109375" style="7" hidden="1" customWidth="1"/>
    <col min="22" max="22" width="9.28515625" style="1" customWidth="1"/>
    <col min="23" max="23" width="5.7109375" style="7" hidden="1" customWidth="1"/>
    <col min="24" max="24" width="9.28515625" style="1" customWidth="1"/>
    <col min="25" max="25" width="5.7109375" style="7" hidden="1" customWidth="1"/>
    <col min="26" max="26" width="9.28515625" style="1" customWidth="1"/>
    <col min="27" max="27" width="5.7109375" style="7" hidden="1" customWidth="1"/>
    <col min="28" max="28" width="9.28515625" style="1" customWidth="1"/>
    <col min="29" max="29" width="5.140625" style="7" hidden="1" customWidth="1"/>
    <col min="30" max="53" width="8.85546875" style="107"/>
    <col min="54" max="16384" width="8.85546875" style="1"/>
  </cols>
  <sheetData>
    <row r="1" spans="1:53" ht="32.25" customHeight="1" x14ac:dyDescent="0.5">
      <c r="A1" s="241" t="s">
        <v>8</v>
      </c>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row>
    <row r="2" spans="1:53" s="201" customFormat="1" ht="21" customHeight="1" x14ac:dyDescent="0.25">
      <c r="E2" s="202"/>
      <c r="F2" s="203"/>
      <c r="G2" s="202"/>
      <c r="H2" s="203"/>
      <c r="J2" s="203" t="s">
        <v>198</v>
      </c>
      <c r="K2" s="203"/>
      <c r="M2" s="202"/>
      <c r="Q2" s="204" t="s">
        <v>9</v>
      </c>
      <c r="R2" s="205" t="s">
        <v>206</v>
      </c>
      <c r="U2" s="202"/>
      <c r="W2" s="202"/>
      <c r="Y2" s="202"/>
      <c r="AA2" s="202"/>
      <c r="AC2" s="202"/>
    </row>
    <row r="3" spans="1:53" s="8" customFormat="1" ht="4.5" customHeight="1" x14ac:dyDescent="0.2">
      <c r="E3" s="108"/>
      <c r="G3" s="108"/>
      <c r="I3" s="108"/>
      <c r="K3" s="108"/>
      <c r="M3" s="108"/>
      <c r="O3" s="108"/>
      <c r="Q3" s="108"/>
      <c r="S3" s="108"/>
      <c r="U3" s="108"/>
      <c r="W3" s="108"/>
      <c r="Y3" s="108"/>
      <c r="AA3" s="108"/>
      <c r="AC3" s="108"/>
    </row>
    <row r="4" spans="1:53" s="3" customFormat="1" ht="51.75" customHeight="1" x14ac:dyDescent="0.2">
      <c r="A4" s="109"/>
      <c r="B4" s="4"/>
      <c r="C4" s="151" t="s">
        <v>10</v>
      </c>
      <c r="D4" s="152" t="s">
        <v>211</v>
      </c>
      <c r="E4" s="153" t="s">
        <v>163</v>
      </c>
      <c r="F4" s="154" t="s">
        <v>212</v>
      </c>
      <c r="G4" s="151" t="s">
        <v>11</v>
      </c>
      <c r="H4" s="154" t="s">
        <v>213</v>
      </c>
      <c r="I4" s="151" t="s">
        <v>11</v>
      </c>
      <c r="J4" s="154" t="s">
        <v>214</v>
      </c>
      <c r="K4" s="151" t="s">
        <v>11</v>
      </c>
      <c r="L4" s="154" t="s">
        <v>215</v>
      </c>
      <c r="M4" s="151" t="s">
        <v>11</v>
      </c>
      <c r="N4" s="154" t="s">
        <v>216</v>
      </c>
      <c r="O4" s="151" t="s">
        <v>11</v>
      </c>
      <c r="P4" s="154" t="s">
        <v>217</v>
      </c>
      <c r="Q4" s="151" t="s">
        <v>11</v>
      </c>
      <c r="R4" s="154" t="s">
        <v>218</v>
      </c>
      <c r="S4" s="151" t="s">
        <v>11</v>
      </c>
      <c r="T4" s="154" t="s">
        <v>219</v>
      </c>
      <c r="U4" s="151" t="s">
        <v>11</v>
      </c>
      <c r="V4" s="154" t="s">
        <v>220</v>
      </c>
      <c r="W4" s="151" t="s">
        <v>11</v>
      </c>
      <c r="X4" s="154" t="s">
        <v>221</v>
      </c>
      <c r="Y4" s="151" t="s">
        <v>11</v>
      </c>
      <c r="Z4" s="154" t="s">
        <v>222</v>
      </c>
      <c r="AA4" s="155" t="s">
        <v>11</v>
      </c>
      <c r="AB4" s="184" t="s">
        <v>12</v>
      </c>
      <c r="AC4" s="185" t="s">
        <v>13</v>
      </c>
      <c r="AD4" s="150"/>
      <c r="AE4" s="109"/>
      <c r="AF4" s="109"/>
      <c r="AG4" s="109"/>
      <c r="AH4" s="109"/>
      <c r="AI4" s="109"/>
      <c r="AJ4" s="109"/>
      <c r="AK4" s="109"/>
      <c r="AL4" s="109"/>
      <c r="AM4" s="109"/>
      <c r="AN4" s="109"/>
      <c r="AO4" s="109"/>
      <c r="AP4" s="109"/>
      <c r="AQ4" s="109"/>
      <c r="AR4" s="109"/>
      <c r="AS4" s="109"/>
      <c r="AT4" s="109"/>
      <c r="AU4" s="109"/>
      <c r="AV4" s="109"/>
      <c r="AW4" s="109"/>
      <c r="AX4" s="109"/>
      <c r="AY4" s="109"/>
      <c r="AZ4" s="109"/>
      <c r="BA4" s="109"/>
    </row>
    <row r="5" spans="1:53" s="5" customFormat="1" ht="15.95" customHeight="1" x14ac:dyDescent="0.2">
      <c r="A5" s="110"/>
      <c r="B5" s="221" t="s">
        <v>14</v>
      </c>
      <c r="C5" s="213"/>
      <c r="D5" s="213"/>
      <c r="E5" s="222"/>
      <c r="F5" s="213"/>
      <c r="G5" s="222"/>
      <c r="H5" s="213"/>
      <c r="I5" s="222"/>
      <c r="J5" s="213"/>
      <c r="K5" s="222"/>
      <c r="L5" s="213"/>
      <c r="M5" s="222"/>
      <c r="N5" s="213"/>
      <c r="O5" s="222"/>
      <c r="P5" s="213"/>
      <c r="Q5" s="222"/>
      <c r="R5" s="213"/>
      <c r="S5" s="222"/>
      <c r="T5" s="213"/>
      <c r="U5" s="222"/>
      <c r="V5" s="213"/>
      <c r="W5" s="222"/>
      <c r="X5" s="213"/>
      <c r="Y5" s="222"/>
      <c r="Z5" s="213"/>
      <c r="AA5" s="222"/>
      <c r="AB5" s="213"/>
      <c r="AC5" s="122"/>
      <c r="AD5" s="110"/>
      <c r="AE5" s="110"/>
      <c r="AF5" s="110"/>
      <c r="AG5" s="110"/>
      <c r="AH5" s="110"/>
      <c r="AI5" s="110"/>
      <c r="AJ5" s="110"/>
      <c r="AK5" s="110"/>
      <c r="AL5" s="110"/>
      <c r="AM5" s="110"/>
      <c r="AN5" s="110"/>
      <c r="AO5" s="110"/>
      <c r="AP5" s="110"/>
      <c r="AQ5" s="110"/>
      <c r="AR5" s="110"/>
      <c r="AS5" s="110"/>
      <c r="AT5" s="110"/>
      <c r="AU5" s="110"/>
      <c r="AV5" s="110"/>
      <c r="AW5" s="110"/>
      <c r="AX5" s="110"/>
      <c r="AY5" s="110"/>
      <c r="AZ5" s="110"/>
      <c r="BA5" s="110"/>
    </row>
    <row r="6" spans="1:53" s="5" customFormat="1" ht="15.95" customHeight="1" x14ac:dyDescent="0.2">
      <c r="A6" s="110"/>
      <c r="B6" s="123" t="str">
        <f>'Cash Flow - Y3'!B8</f>
        <v>60% pay $10</v>
      </c>
      <c r="C6" s="124"/>
      <c r="D6" s="125">
        <f>'Cash Flow - Y3'!C8</f>
        <v>0</v>
      </c>
      <c r="E6" s="126" t="str">
        <f>IF($D$14=0,"-",(D6*100)/$D$14)</f>
        <v>-</v>
      </c>
      <c r="F6" s="125">
        <f>'Cash Flow - Y3'!D8</f>
        <v>0</v>
      </c>
      <c r="G6" s="126" t="str">
        <f>IF(F$14=0,"-",(F6*100)/F$14)</f>
        <v>-</v>
      </c>
      <c r="H6" s="125">
        <f>'Cash Flow - Y3'!E8</f>
        <v>0</v>
      </c>
      <c r="I6" s="126" t="str">
        <f>IF(H$14=0,"-",(H6*100)/H$14)</f>
        <v>-</v>
      </c>
      <c r="J6" s="125">
        <f>'Cash Flow - Y3'!F8</f>
        <v>0</v>
      </c>
      <c r="K6" s="126" t="str">
        <f>IF(J$14=0,"-",(J6*100)/J$14)</f>
        <v>-</v>
      </c>
      <c r="L6" s="125">
        <f>'Cash Flow - Y3'!G8</f>
        <v>0</v>
      </c>
      <c r="M6" s="126" t="str">
        <f>IF(L$14=0,"-",(L6*100)/L$14)</f>
        <v>-</v>
      </c>
      <c r="N6" s="125">
        <f>'Cash Flow - Y3'!H8</f>
        <v>0</v>
      </c>
      <c r="O6" s="126" t="str">
        <f>IF(N$14=0,"-",(N6*100)/N$14)</f>
        <v>-</v>
      </c>
      <c r="P6" s="125">
        <f>'Cash Flow - Y3'!I8</f>
        <v>0</v>
      </c>
      <c r="Q6" s="126" t="str">
        <f>IF(P$14=0,"-",(P6*100)/P$14)</f>
        <v>-</v>
      </c>
      <c r="R6" s="125">
        <f>'Cash Flow - Y3'!J8</f>
        <v>0</v>
      </c>
      <c r="S6" s="126" t="str">
        <f>IF(R$14=0,"-",(R6*100)/R$14)</f>
        <v>-</v>
      </c>
      <c r="T6" s="125">
        <f>'Cash Flow - Y3'!K8</f>
        <v>0</v>
      </c>
      <c r="U6" s="126" t="str">
        <f>IF(T$14=0,"-",(T6*100)/T$14)</f>
        <v>-</v>
      </c>
      <c r="V6" s="125">
        <f>'Cash Flow - Y3'!L8</f>
        <v>0</v>
      </c>
      <c r="W6" s="126" t="str">
        <f>IF(V$14=0,"-",(V6*100)/V$14)</f>
        <v>-</v>
      </c>
      <c r="X6" s="125">
        <f>'Cash Flow - Y3'!M8</f>
        <v>0</v>
      </c>
      <c r="Y6" s="126" t="str">
        <f>IF(X$14=0,"-",(X6*100)/X$14)</f>
        <v>-</v>
      </c>
      <c r="Z6" s="125">
        <f>'Cash Flow - Y3'!N8</f>
        <v>0</v>
      </c>
      <c r="AA6" s="126" t="str">
        <f>IF(Z$14=0,"-",(Z6*100)/Z$14)</f>
        <v>-</v>
      </c>
      <c r="AB6" s="125">
        <f>SUM(D6+F6+H6+J6+L6+N6+P6+R6+T6+V6+X6+Z6)</f>
        <v>0</v>
      </c>
      <c r="AC6" s="127" t="str">
        <f>IF(AB$14=0,"-",(AB6*100)/AB$14)</f>
        <v>-</v>
      </c>
      <c r="AD6" s="110"/>
      <c r="AE6" s="110"/>
      <c r="AF6" s="110"/>
      <c r="AG6" s="110"/>
      <c r="AH6" s="110"/>
      <c r="AI6" s="110"/>
      <c r="AJ6" s="110"/>
      <c r="AK6" s="110"/>
      <c r="AL6" s="110"/>
      <c r="AM6" s="110"/>
      <c r="AN6" s="110"/>
      <c r="AO6" s="110"/>
      <c r="AP6" s="110"/>
      <c r="AQ6" s="110"/>
      <c r="AR6" s="110"/>
      <c r="AS6" s="110"/>
      <c r="AT6" s="110"/>
      <c r="AU6" s="110"/>
      <c r="AV6" s="110"/>
      <c r="AW6" s="110"/>
      <c r="AX6" s="110"/>
      <c r="AY6" s="110"/>
      <c r="AZ6" s="110"/>
      <c r="BA6" s="110"/>
    </row>
    <row r="7" spans="1:53" s="5" customFormat="1" ht="15.95" customHeight="1" x14ac:dyDescent="0.2">
      <c r="A7" s="110"/>
      <c r="B7" s="123" t="str">
        <f>'Cash Flow - Y3'!B9</f>
        <v>20% pay $5</v>
      </c>
      <c r="C7" s="124"/>
      <c r="D7" s="125">
        <f>'Cash Flow - Y3'!C9</f>
        <v>0</v>
      </c>
      <c r="E7" s="126" t="str">
        <f>IF($D$14=0,"-",(D7*100)/$D$14)</f>
        <v>-</v>
      </c>
      <c r="F7" s="125">
        <f>'Cash Flow - Y3'!D9</f>
        <v>0</v>
      </c>
      <c r="G7" s="126" t="str">
        <f>IF(F$14=0,"-",(F7*100)/F$14)</f>
        <v>-</v>
      </c>
      <c r="H7" s="125">
        <f>'Cash Flow - Y3'!E9</f>
        <v>0</v>
      </c>
      <c r="I7" s="126" t="str">
        <f>IF(H$14=0,"-",(H7*100)/H$14)</f>
        <v>-</v>
      </c>
      <c r="J7" s="125">
        <f>'Cash Flow - Y3'!F9</f>
        <v>0</v>
      </c>
      <c r="K7" s="126" t="str">
        <f>IF(J$14=0,"-",(J7*100)/J$14)</f>
        <v>-</v>
      </c>
      <c r="L7" s="125">
        <f>'Cash Flow - Y3'!G9</f>
        <v>0</v>
      </c>
      <c r="M7" s="126" t="str">
        <f>IF(L$14=0,"-",(L7*100)/L$14)</f>
        <v>-</v>
      </c>
      <c r="N7" s="125">
        <f>'Cash Flow - Y3'!H9</f>
        <v>0</v>
      </c>
      <c r="O7" s="126" t="str">
        <f>IF(N$14=0,"-",(N7*100)/N$14)</f>
        <v>-</v>
      </c>
      <c r="P7" s="125">
        <f>'Cash Flow - Y3'!I9</f>
        <v>0</v>
      </c>
      <c r="Q7" s="126" t="str">
        <f>IF(P$14=0,"-",(P7*100)/P$14)</f>
        <v>-</v>
      </c>
      <c r="R7" s="125">
        <f>'Cash Flow - Y3'!J9</f>
        <v>0</v>
      </c>
      <c r="S7" s="126" t="str">
        <f>IF(R$14=0,"-",(R7*100)/R$14)</f>
        <v>-</v>
      </c>
      <c r="T7" s="125">
        <f>'Cash Flow - Y3'!K9</f>
        <v>0</v>
      </c>
      <c r="U7" s="126" t="str">
        <f>IF(T$14=0,"-",(T7*100)/T$14)</f>
        <v>-</v>
      </c>
      <c r="V7" s="125">
        <f>'Cash Flow - Y3'!L9</f>
        <v>0</v>
      </c>
      <c r="W7" s="126" t="str">
        <f>IF(V$14=0,"-",(V7*100)/V$14)</f>
        <v>-</v>
      </c>
      <c r="X7" s="125">
        <f>'Cash Flow - Y3'!M9</f>
        <v>0</v>
      </c>
      <c r="Y7" s="126" t="str">
        <f>IF(X$14=0,"-",(X7*100)/X$14)</f>
        <v>-</v>
      </c>
      <c r="Z7" s="125">
        <f>'Cash Flow - Y3'!N9</f>
        <v>0</v>
      </c>
      <c r="AA7" s="126" t="str">
        <f>IF(Z$14=0,"-",(Z7*100)/Z$14)</f>
        <v>-</v>
      </c>
      <c r="AB7" s="125">
        <f t="shared" ref="AB7:AB9" si="0">SUM(D7+F7+H7+J7+L7+N7+P7+R7+T7+V7+X7+Z7)</f>
        <v>0</v>
      </c>
      <c r="AC7" s="127" t="str">
        <f>IF(AB$14=0,"-",(AB7*100)/AB$14)</f>
        <v>-</v>
      </c>
      <c r="AD7" s="110"/>
      <c r="AE7" s="110"/>
      <c r="AF7" s="110"/>
      <c r="AG7" s="110"/>
      <c r="AH7" s="110"/>
      <c r="AI7" s="110"/>
      <c r="AJ7" s="110"/>
      <c r="AK7" s="110"/>
      <c r="AL7" s="110"/>
      <c r="AM7" s="110"/>
      <c r="AN7" s="110"/>
      <c r="AO7" s="110"/>
      <c r="AP7" s="110"/>
      <c r="AQ7" s="110"/>
      <c r="AR7" s="110"/>
      <c r="AS7" s="110"/>
      <c r="AT7" s="110"/>
      <c r="AU7" s="110"/>
      <c r="AV7" s="110"/>
      <c r="AW7" s="110"/>
      <c r="AX7" s="110"/>
      <c r="AY7" s="110"/>
      <c r="AZ7" s="110"/>
      <c r="BA7" s="110"/>
    </row>
    <row r="8" spans="1:53" s="5" customFormat="1" ht="15.95" customHeight="1" x14ac:dyDescent="0.2">
      <c r="A8" s="110"/>
      <c r="B8" s="123" t="str">
        <f>'Cash Flow - Y3'!B10</f>
        <v>20% pay $20</v>
      </c>
      <c r="C8" s="124"/>
      <c r="D8" s="125">
        <f>'Cash Flow - Y3'!C10</f>
        <v>0</v>
      </c>
      <c r="E8" s="126" t="str">
        <f>IF($D$14=0,"-",(D8*100)/$D$14)</f>
        <v>-</v>
      </c>
      <c r="F8" s="125">
        <f>'Cash Flow - Y3'!D10</f>
        <v>0</v>
      </c>
      <c r="G8" s="126" t="str">
        <f>IF(F$14=0,"-",(F8*100)/F$14)</f>
        <v>-</v>
      </c>
      <c r="H8" s="125">
        <f>'Cash Flow - Y3'!E10</f>
        <v>0</v>
      </c>
      <c r="I8" s="126" t="str">
        <f>IF(H$14=0,"-",(H8*100)/H$14)</f>
        <v>-</v>
      </c>
      <c r="J8" s="125">
        <f>'Cash Flow - Y3'!F10</f>
        <v>0</v>
      </c>
      <c r="K8" s="126" t="str">
        <f>IF(J$14=0,"-",(J8*100)/J$14)</f>
        <v>-</v>
      </c>
      <c r="L8" s="125">
        <f>'Cash Flow - Y3'!G10</f>
        <v>0</v>
      </c>
      <c r="M8" s="126" t="str">
        <f>IF(L$14=0,"-",(L8*100)/L$14)</f>
        <v>-</v>
      </c>
      <c r="N8" s="125">
        <f>'Cash Flow - Y3'!H10</f>
        <v>0</v>
      </c>
      <c r="O8" s="126" t="str">
        <f>IF(N$14=0,"-",(N8*100)/N$14)</f>
        <v>-</v>
      </c>
      <c r="P8" s="125">
        <f>'Cash Flow - Y3'!I10</f>
        <v>0</v>
      </c>
      <c r="Q8" s="126" t="str">
        <f>IF(P$14=0,"-",(P8*100)/P$14)</f>
        <v>-</v>
      </c>
      <c r="R8" s="125">
        <f>'Cash Flow - Y3'!J10</f>
        <v>0</v>
      </c>
      <c r="S8" s="126" t="str">
        <f>IF(R$14=0,"-",(R8*100)/R$14)</f>
        <v>-</v>
      </c>
      <c r="T8" s="125">
        <f>'Cash Flow - Y3'!K10</f>
        <v>0</v>
      </c>
      <c r="U8" s="126" t="str">
        <f>IF(T$14=0,"-",(T8*100)/T$14)</f>
        <v>-</v>
      </c>
      <c r="V8" s="125">
        <f>'Cash Flow - Y3'!L10</f>
        <v>0</v>
      </c>
      <c r="W8" s="126" t="str">
        <f>IF(V$14=0,"-",(V8*100)/V$14)</f>
        <v>-</v>
      </c>
      <c r="X8" s="125">
        <f>'Cash Flow - Y3'!M10</f>
        <v>0</v>
      </c>
      <c r="Y8" s="126" t="str">
        <f>IF(X$14=0,"-",(X8*100)/X$14)</f>
        <v>-</v>
      </c>
      <c r="Z8" s="125">
        <f>'Cash Flow - Y3'!N10</f>
        <v>0</v>
      </c>
      <c r="AA8" s="126" t="str">
        <f>IF(Z$14=0,"-",(Z8*100)/Z$14)</f>
        <v>-</v>
      </c>
      <c r="AB8" s="125">
        <f t="shared" si="0"/>
        <v>0</v>
      </c>
      <c r="AC8" s="127" t="str">
        <f>IF(AB$14=0,"-",(AB8*100)/AB$14)</f>
        <v>-</v>
      </c>
      <c r="AD8" s="110"/>
      <c r="AE8" s="110"/>
      <c r="AF8" s="110"/>
      <c r="AG8" s="110"/>
      <c r="AH8" s="110"/>
      <c r="AI8" s="110"/>
      <c r="AJ8" s="110"/>
      <c r="AK8" s="110"/>
      <c r="AL8" s="110"/>
      <c r="AM8" s="110"/>
      <c r="AN8" s="110"/>
      <c r="AO8" s="110"/>
      <c r="AP8" s="110"/>
      <c r="AQ8" s="110"/>
      <c r="AR8" s="110"/>
      <c r="AS8" s="110"/>
      <c r="AT8" s="110"/>
      <c r="AU8" s="110"/>
      <c r="AV8" s="110"/>
      <c r="AW8" s="110"/>
      <c r="AX8" s="110"/>
      <c r="AY8" s="110"/>
      <c r="AZ8" s="110"/>
      <c r="BA8" s="110"/>
    </row>
    <row r="9" spans="1:53" s="5" customFormat="1" ht="15.95" customHeight="1" thickBot="1" x14ac:dyDescent="0.25">
      <c r="A9" s="110"/>
      <c r="B9" s="123" t="str">
        <f>'Cash Flow - Y3'!B11</f>
        <v xml:space="preserve"> </v>
      </c>
      <c r="C9" s="124"/>
      <c r="D9" s="125">
        <f>'Cash Flow - Y3'!C11</f>
        <v>0</v>
      </c>
      <c r="E9" s="126" t="str">
        <f>IF($D$14=0,"-",(D9*100)/$D$14)</f>
        <v>-</v>
      </c>
      <c r="F9" s="125">
        <f>'Cash Flow - Y3'!D11</f>
        <v>0</v>
      </c>
      <c r="G9" s="126" t="str">
        <f>IF(F$14=0,"-",(F9*100)/F$14)</f>
        <v>-</v>
      </c>
      <c r="H9" s="125">
        <f>'Cash Flow - Y3'!E11</f>
        <v>0</v>
      </c>
      <c r="I9" s="126" t="str">
        <f>IF(H$14=0,"-",(H9*100)/H$14)</f>
        <v>-</v>
      </c>
      <c r="J9" s="125">
        <f>'Cash Flow - Y3'!F11</f>
        <v>0</v>
      </c>
      <c r="K9" s="126" t="str">
        <f>IF(J$14=0,"-",(J9*100)/J$14)</f>
        <v>-</v>
      </c>
      <c r="L9" s="125">
        <f>'Cash Flow - Y3'!G11</f>
        <v>0</v>
      </c>
      <c r="M9" s="126" t="str">
        <f>IF(L$14=0,"-",(L9*100)/L$14)</f>
        <v>-</v>
      </c>
      <c r="N9" s="125">
        <f>'Cash Flow - Y3'!H11</f>
        <v>0</v>
      </c>
      <c r="O9" s="126" t="str">
        <f>IF(N$14=0,"-",(N9*100)/N$14)</f>
        <v>-</v>
      </c>
      <c r="P9" s="125">
        <f>'Cash Flow - Y3'!I11</f>
        <v>0</v>
      </c>
      <c r="Q9" s="126" t="str">
        <f>IF(P$14=0,"-",(P9*100)/P$14)</f>
        <v>-</v>
      </c>
      <c r="R9" s="125">
        <f>'Cash Flow - Y3'!J11</f>
        <v>0</v>
      </c>
      <c r="S9" s="126" t="str">
        <f>IF(R$14=0,"-",(R9*100)/R$14)</f>
        <v>-</v>
      </c>
      <c r="T9" s="125">
        <f>'Cash Flow - Y3'!K11</f>
        <v>0</v>
      </c>
      <c r="U9" s="126" t="str">
        <f>IF(T$14=0,"-",(T9*100)/T$14)</f>
        <v>-</v>
      </c>
      <c r="V9" s="125">
        <f>'Cash Flow - Y3'!L11</f>
        <v>0</v>
      </c>
      <c r="W9" s="126" t="str">
        <f>IF(V$14=0,"-",(V9*100)/V$14)</f>
        <v>-</v>
      </c>
      <c r="X9" s="125">
        <f>'Cash Flow - Y3'!M11</f>
        <v>0</v>
      </c>
      <c r="Y9" s="126" t="str">
        <f>IF(X$14=0,"-",(X9*100)/X$14)</f>
        <v>-</v>
      </c>
      <c r="Z9" s="125">
        <f>'Cash Flow - Y3'!N11</f>
        <v>0</v>
      </c>
      <c r="AA9" s="126" t="str">
        <f>IF(Z$14=0,"-",(Z9*100)/Z$14)</f>
        <v>-</v>
      </c>
      <c r="AB9" s="125">
        <f t="shared" si="0"/>
        <v>0</v>
      </c>
      <c r="AC9" s="127" t="str">
        <f>IF(AB$14=0,"-",(AB9*100)/AB$14)</f>
        <v>-</v>
      </c>
      <c r="AD9" s="110"/>
      <c r="AE9" s="110"/>
      <c r="AF9" s="110"/>
      <c r="AG9" s="110"/>
      <c r="AH9" s="110"/>
      <c r="AI9" s="110"/>
      <c r="AJ9" s="110"/>
      <c r="AK9" s="110"/>
      <c r="AL9" s="110"/>
      <c r="AM9" s="110"/>
      <c r="AN9" s="110"/>
      <c r="AO9" s="110"/>
      <c r="AP9" s="110"/>
      <c r="AQ9" s="110"/>
      <c r="AR9" s="110"/>
      <c r="AS9" s="110"/>
      <c r="AT9" s="110"/>
      <c r="AU9" s="110"/>
      <c r="AV9" s="110"/>
      <c r="AW9" s="110"/>
      <c r="AX9" s="110"/>
      <c r="AY9" s="110"/>
      <c r="AZ9" s="110"/>
      <c r="BA9" s="110"/>
    </row>
    <row r="10" spans="1:53" s="5" customFormat="1" ht="15.95" hidden="1" customHeight="1" thickBot="1" x14ac:dyDescent="0.25">
      <c r="A10" s="110"/>
      <c r="B10" s="128" t="s">
        <v>1</v>
      </c>
      <c r="C10" s="129"/>
      <c r="D10" s="130"/>
      <c r="E10" s="126" t="str">
        <f>IF($D$14=0,"-",(D10*100)/$D$14)</f>
        <v>-</v>
      </c>
      <c r="F10" s="125"/>
      <c r="G10" s="126" t="str">
        <f>IF(F$14=0,"-",(F10*100)/F$14)</f>
        <v>-</v>
      </c>
      <c r="H10" s="125"/>
      <c r="I10" s="126" t="str">
        <f>IF(H$14=0,"-",(H10*100)/H$14)</f>
        <v>-</v>
      </c>
      <c r="J10" s="125"/>
      <c r="K10" s="126" t="str">
        <f>IF(J$14=0,"-",(J10*100)/J$14)</f>
        <v>-</v>
      </c>
      <c r="L10" s="125"/>
      <c r="M10" s="126" t="str">
        <f>IF(L$14=0,"-",(L10*100)/L$14)</f>
        <v>-</v>
      </c>
      <c r="N10" s="125"/>
      <c r="O10" s="126" t="str">
        <f>IF(N$14=0,"-",(N10*100)/N$14)</f>
        <v>-</v>
      </c>
      <c r="P10" s="125"/>
      <c r="Q10" s="126" t="str">
        <f>IF(P$14=0,"-",(P10*100)/P$14)</f>
        <v>-</v>
      </c>
      <c r="R10" s="125"/>
      <c r="S10" s="126" t="str">
        <f>IF(R$14=0,"-",(R10*100)/R$14)</f>
        <v>-</v>
      </c>
      <c r="T10" s="125"/>
      <c r="U10" s="126" t="str">
        <f>IF(T$14=0,"-",(T10*100)/T$14)</f>
        <v>-</v>
      </c>
      <c r="V10" s="130"/>
      <c r="W10" s="126" t="str">
        <f>IF(V$14=0,"-",(V10*100)/V$14)</f>
        <v>-</v>
      </c>
      <c r="X10" s="125"/>
      <c r="Y10" s="126" t="str">
        <f>IF(X$14=0,"-",(X10*100)/X$14)</f>
        <v>-</v>
      </c>
      <c r="Z10" s="131"/>
      <c r="AA10" s="126" t="str">
        <f>IF(Z$14=0,"-",(Z10*100)/Z$14)</f>
        <v>-</v>
      </c>
      <c r="AB10" s="130"/>
      <c r="AC10" s="127" t="str">
        <f>IF(AB$14=0,"-",(AB10*100)/AB$14)</f>
        <v>-</v>
      </c>
      <c r="AD10" s="110"/>
      <c r="AE10" s="110"/>
      <c r="AF10" s="110"/>
      <c r="AG10" s="110"/>
      <c r="AH10" s="110"/>
      <c r="AI10" s="110"/>
      <c r="AJ10" s="110"/>
      <c r="AK10" s="110"/>
      <c r="AL10" s="110"/>
      <c r="AM10" s="110"/>
      <c r="AN10" s="110"/>
      <c r="AO10" s="110"/>
      <c r="AP10" s="110"/>
      <c r="AQ10" s="110"/>
      <c r="AR10" s="110"/>
      <c r="AS10" s="110"/>
      <c r="AT10" s="110"/>
      <c r="AU10" s="110"/>
      <c r="AV10" s="110"/>
      <c r="AW10" s="110"/>
      <c r="AX10" s="110"/>
      <c r="AY10" s="110"/>
      <c r="AZ10" s="110"/>
      <c r="BA10" s="110"/>
    </row>
    <row r="11" spans="1:53" s="5" customFormat="1" ht="15.95" hidden="1" customHeight="1" x14ac:dyDescent="0.2">
      <c r="A11" s="110"/>
      <c r="B11" s="132" t="s">
        <v>15</v>
      </c>
      <c r="C11" s="133"/>
      <c r="D11" s="134"/>
      <c r="E11" s="135" t="str">
        <f t="shared" ref="E11:E13" si="1">IF($D$14=0,"-",(D11*100)/$D$14)</f>
        <v>-</v>
      </c>
      <c r="F11" s="134"/>
      <c r="G11" s="135" t="str">
        <f t="shared" ref="G11:G13" si="2">IF(F$14=0,"-",(F11*100)/F$14)</f>
        <v>-</v>
      </c>
      <c r="H11" s="134"/>
      <c r="I11" s="135" t="str">
        <f t="shared" ref="I11:I13" si="3">IF(H$14=0,"-",(H11*100)/H$14)</f>
        <v>-</v>
      </c>
      <c r="J11" s="134"/>
      <c r="K11" s="135" t="str">
        <f t="shared" ref="K11:K13" si="4">IF(J$14=0,"-",(J11*100)/J$14)</f>
        <v>-</v>
      </c>
      <c r="L11" s="134"/>
      <c r="M11" s="135" t="str">
        <f t="shared" ref="M11:M13" si="5">IF(L$14=0,"-",(L11*100)/L$14)</f>
        <v>-</v>
      </c>
      <c r="N11" s="134"/>
      <c r="O11" s="135" t="str">
        <f t="shared" ref="O11:O13" si="6">IF(N$14=0,"-",(N11*100)/N$14)</f>
        <v>-</v>
      </c>
      <c r="P11" s="134"/>
      <c r="Q11" s="135" t="str">
        <f t="shared" ref="Q11:Q13" si="7">IF(P$14=0,"-",(P11*100)/P$14)</f>
        <v>-</v>
      </c>
      <c r="R11" s="134"/>
      <c r="S11" s="135" t="str">
        <f t="shared" ref="S11:S13" si="8">IF(R$14=0,"-",(R11*100)/R$14)</f>
        <v>-</v>
      </c>
      <c r="T11" s="134"/>
      <c r="U11" s="135" t="str">
        <f t="shared" ref="U11:U13" si="9">IF(T$14=0,"-",(T11*100)/T$14)</f>
        <v>-</v>
      </c>
      <c r="V11" s="134"/>
      <c r="W11" s="135" t="str">
        <f t="shared" ref="W11:W13" si="10">IF(V$14=0,"-",(V11*100)/V$14)</f>
        <v>-</v>
      </c>
      <c r="X11" s="134"/>
      <c r="Y11" s="135" t="str">
        <f t="shared" ref="Y11:Y13" si="11">IF(X$14=0,"-",(X11*100)/X$14)</f>
        <v>-</v>
      </c>
      <c r="Z11" s="134"/>
      <c r="AA11" s="135" t="str">
        <f t="shared" ref="AA11:AA13" si="12">IF(Z$14=0,"-",(Z11*100)/Z$14)</f>
        <v>-</v>
      </c>
      <c r="AB11" s="134"/>
      <c r="AC11" s="127" t="str">
        <f t="shared" ref="AC11:AC13" si="13">IF(AB$14=0,"-",(AB11*100)/AB$14)</f>
        <v>-</v>
      </c>
      <c r="AD11" s="110"/>
      <c r="AE11" s="110"/>
      <c r="AF11" s="110"/>
      <c r="AG11" s="110"/>
      <c r="AH11" s="110"/>
      <c r="AI11" s="110"/>
      <c r="AJ11" s="110"/>
      <c r="AK11" s="110"/>
      <c r="AL11" s="110"/>
      <c r="AM11" s="110"/>
      <c r="AN11" s="110"/>
      <c r="AO11" s="110"/>
      <c r="AP11" s="110"/>
      <c r="AQ11" s="110"/>
      <c r="AR11" s="110"/>
      <c r="AS11" s="110"/>
      <c r="AT11" s="110"/>
      <c r="AU11" s="110"/>
      <c r="AV11" s="110"/>
      <c r="AW11" s="110"/>
      <c r="AX11" s="110"/>
      <c r="AY11" s="110"/>
      <c r="AZ11" s="110"/>
      <c r="BA11" s="110"/>
    </row>
    <row r="12" spans="1:53" s="5" customFormat="1" ht="15.95" hidden="1" customHeight="1" x14ac:dyDescent="0.2">
      <c r="A12" s="110"/>
      <c r="B12" s="128" t="s">
        <v>16</v>
      </c>
      <c r="C12" s="129"/>
      <c r="D12" s="130"/>
      <c r="E12" s="135" t="str">
        <f t="shared" si="1"/>
        <v>-</v>
      </c>
      <c r="F12" s="130"/>
      <c r="G12" s="135" t="str">
        <f t="shared" si="2"/>
        <v>-</v>
      </c>
      <c r="H12" s="130"/>
      <c r="I12" s="135" t="str">
        <f t="shared" si="3"/>
        <v>-</v>
      </c>
      <c r="J12" s="130"/>
      <c r="K12" s="135" t="str">
        <f t="shared" si="4"/>
        <v>-</v>
      </c>
      <c r="L12" s="130"/>
      <c r="M12" s="135" t="str">
        <f t="shared" si="5"/>
        <v>-</v>
      </c>
      <c r="N12" s="130"/>
      <c r="O12" s="135" t="str">
        <f t="shared" si="6"/>
        <v>-</v>
      </c>
      <c r="P12" s="130"/>
      <c r="Q12" s="135" t="str">
        <f t="shared" si="7"/>
        <v>-</v>
      </c>
      <c r="R12" s="130"/>
      <c r="S12" s="135" t="str">
        <f t="shared" si="8"/>
        <v>-</v>
      </c>
      <c r="T12" s="130"/>
      <c r="U12" s="135" t="str">
        <f t="shared" si="9"/>
        <v>-</v>
      </c>
      <c r="V12" s="130"/>
      <c r="W12" s="135" t="str">
        <f t="shared" si="10"/>
        <v>-</v>
      </c>
      <c r="X12" s="130"/>
      <c r="Y12" s="135" t="str">
        <f t="shared" si="11"/>
        <v>-</v>
      </c>
      <c r="Z12" s="130"/>
      <c r="AA12" s="135" t="str">
        <f t="shared" si="12"/>
        <v>-</v>
      </c>
      <c r="AB12" s="130"/>
      <c r="AC12" s="127" t="str">
        <f t="shared" si="13"/>
        <v>-</v>
      </c>
      <c r="AD12" s="110"/>
      <c r="AE12" s="110"/>
      <c r="AF12" s="110"/>
      <c r="AG12" s="110"/>
      <c r="AH12" s="110"/>
      <c r="AI12" s="110"/>
      <c r="AJ12" s="110"/>
      <c r="AK12" s="110"/>
      <c r="AL12" s="110"/>
      <c r="AM12" s="110"/>
      <c r="AN12" s="110"/>
      <c r="AO12" s="110"/>
      <c r="AP12" s="110"/>
      <c r="AQ12" s="110"/>
      <c r="AR12" s="110"/>
      <c r="AS12" s="110"/>
      <c r="AT12" s="110"/>
      <c r="AU12" s="110"/>
      <c r="AV12" s="110"/>
      <c r="AW12" s="110"/>
      <c r="AX12" s="110"/>
      <c r="AY12" s="110"/>
      <c r="AZ12" s="110"/>
      <c r="BA12" s="110"/>
    </row>
    <row r="13" spans="1:53" s="5" customFormat="1" ht="15.95" hidden="1" customHeight="1" x14ac:dyDescent="0.2">
      <c r="A13" s="110"/>
      <c r="B13" s="146" t="s">
        <v>17</v>
      </c>
      <c r="C13" s="147"/>
      <c r="D13" s="148"/>
      <c r="E13" s="149" t="str">
        <f t="shared" si="1"/>
        <v>-</v>
      </c>
      <c r="F13" s="148"/>
      <c r="G13" s="149" t="str">
        <f t="shared" si="2"/>
        <v>-</v>
      </c>
      <c r="H13" s="148"/>
      <c r="I13" s="149" t="str">
        <f t="shared" si="3"/>
        <v>-</v>
      </c>
      <c r="J13" s="148"/>
      <c r="K13" s="149" t="str">
        <f t="shared" si="4"/>
        <v>-</v>
      </c>
      <c r="L13" s="148"/>
      <c r="M13" s="149" t="str">
        <f t="shared" si="5"/>
        <v>-</v>
      </c>
      <c r="N13" s="148"/>
      <c r="O13" s="149" t="str">
        <f t="shared" si="6"/>
        <v>-</v>
      </c>
      <c r="P13" s="148"/>
      <c r="Q13" s="149" t="str">
        <f t="shared" si="7"/>
        <v>-</v>
      </c>
      <c r="R13" s="148"/>
      <c r="S13" s="149" t="str">
        <f t="shared" si="8"/>
        <v>-</v>
      </c>
      <c r="T13" s="148"/>
      <c r="U13" s="149" t="str">
        <f t="shared" si="9"/>
        <v>-</v>
      </c>
      <c r="V13" s="148"/>
      <c r="W13" s="149" t="str">
        <f t="shared" si="10"/>
        <v>-</v>
      </c>
      <c r="X13" s="148"/>
      <c r="Y13" s="149" t="str">
        <f t="shared" si="11"/>
        <v>-</v>
      </c>
      <c r="Z13" s="148"/>
      <c r="AA13" s="149" t="str">
        <f t="shared" si="12"/>
        <v>-</v>
      </c>
      <c r="AB13" s="148"/>
      <c r="AC13" s="141" t="str">
        <f t="shared" si="13"/>
        <v>-</v>
      </c>
      <c r="AD13" s="110"/>
      <c r="AE13" s="110"/>
      <c r="AF13" s="110"/>
      <c r="AG13" s="110"/>
      <c r="AH13" s="110"/>
      <c r="AI13" s="110"/>
      <c r="AJ13" s="110"/>
      <c r="AK13" s="110"/>
      <c r="AL13" s="110"/>
      <c r="AM13" s="110"/>
      <c r="AN13" s="110"/>
      <c r="AO13" s="110"/>
      <c r="AP13" s="110"/>
      <c r="AQ13" s="110"/>
      <c r="AR13" s="110"/>
      <c r="AS13" s="110"/>
      <c r="AT13" s="110"/>
      <c r="AU13" s="110"/>
      <c r="AV13" s="110"/>
      <c r="AW13" s="110"/>
      <c r="AX13" s="110"/>
      <c r="AY13" s="110"/>
      <c r="AZ13" s="110"/>
      <c r="BA13" s="110"/>
    </row>
    <row r="14" spans="1:53" s="5" customFormat="1" ht="15.95" customHeight="1" thickTop="1" thickBot="1" x14ac:dyDescent="0.25">
      <c r="A14" s="110"/>
      <c r="B14" s="144" t="s">
        <v>18</v>
      </c>
      <c r="C14" s="145"/>
      <c r="D14" s="142">
        <f t="shared" ref="D14:AC14" si="14">SUM(D6:D13)</f>
        <v>0</v>
      </c>
      <c r="E14" s="143">
        <f t="shared" si="14"/>
        <v>0</v>
      </c>
      <c r="F14" s="142">
        <f t="shared" si="14"/>
        <v>0</v>
      </c>
      <c r="G14" s="143">
        <f t="shared" si="14"/>
        <v>0</v>
      </c>
      <c r="H14" s="142">
        <f t="shared" si="14"/>
        <v>0</v>
      </c>
      <c r="I14" s="143">
        <f t="shared" si="14"/>
        <v>0</v>
      </c>
      <c r="J14" s="142">
        <f t="shared" si="14"/>
        <v>0</v>
      </c>
      <c r="K14" s="143">
        <f t="shared" si="14"/>
        <v>0</v>
      </c>
      <c r="L14" s="142">
        <f t="shared" si="14"/>
        <v>0</v>
      </c>
      <c r="M14" s="143">
        <f t="shared" si="14"/>
        <v>0</v>
      </c>
      <c r="N14" s="142">
        <f t="shared" si="14"/>
        <v>0</v>
      </c>
      <c r="O14" s="143">
        <f t="shared" si="14"/>
        <v>0</v>
      </c>
      <c r="P14" s="142">
        <f t="shared" si="14"/>
        <v>0</v>
      </c>
      <c r="Q14" s="143">
        <f t="shared" si="14"/>
        <v>0</v>
      </c>
      <c r="R14" s="142">
        <f t="shared" si="14"/>
        <v>0</v>
      </c>
      <c r="S14" s="143">
        <f t="shared" si="14"/>
        <v>0</v>
      </c>
      <c r="T14" s="142">
        <f t="shared" si="14"/>
        <v>0</v>
      </c>
      <c r="U14" s="143">
        <f t="shared" si="14"/>
        <v>0</v>
      </c>
      <c r="V14" s="142">
        <f t="shared" si="14"/>
        <v>0</v>
      </c>
      <c r="W14" s="143">
        <f t="shared" si="14"/>
        <v>0</v>
      </c>
      <c r="X14" s="142">
        <f t="shared" si="14"/>
        <v>0</v>
      </c>
      <c r="Y14" s="143">
        <f t="shared" si="14"/>
        <v>0</v>
      </c>
      <c r="Z14" s="142">
        <f t="shared" si="14"/>
        <v>0</v>
      </c>
      <c r="AA14" s="143">
        <f t="shared" si="14"/>
        <v>0</v>
      </c>
      <c r="AB14" s="188">
        <f t="shared" si="14"/>
        <v>0</v>
      </c>
      <c r="AC14" s="189">
        <f t="shared" si="14"/>
        <v>0</v>
      </c>
      <c r="AD14" s="110"/>
      <c r="AE14" s="110"/>
      <c r="AF14" s="110"/>
      <c r="AG14" s="110"/>
      <c r="AH14" s="110"/>
      <c r="AI14" s="110"/>
      <c r="AJ14" s="110"/>
      <c r="AK14" s="110"/>
      <c r="AL14" s="110"/>
      <c r="AM14" s="110"/>
      <c r="AN14" s="110"/>
      <c r="AO14" s="110"/>
      <c r="AP14" s="110"/>
      <c r="AQ14" s="110"/>
      <c r="AR14" s="110"/>
      <c r="AS14" s="110"/>
      <c r="AT14" s="110"/>
      <c r="AU14" s="110"/>
      <c r="AV14" s="110"/>
      <c r="AW14" s="110"/>
      <c r="AX14" s="110"/>
      <c r="AY14" s="110"/>
      <c r="AZ14" s="110"/>
      <c r="BA14" s="110"/>
    </row>
    <row r="15" spans="1:53" s="111" customFormat="1" ht="8.1" customHeight="1" x14ac:dyDescent="0.2">
      <c r="B15" s="118"/>
      <c r="C15" s="119"/>
      <c r="D15" s="119"/>
      <c r="E15" s="120"/>
      <c r="F15" s="119"/>
      <c r="G15" s="120"/>
      <c r="H15" s="119"/>
      <c r="I15" s="120"/>
      <c r="J15" s="119"/>
      <c r="K15" s="120"/>
      <c r="L15" s="119"/>
      <c r="M15" s="120"/>
      <c r="N15" s="119"/>
      <c r="O15" s="120"/>
      <c r="P15" s="119"/>
      <c r="Q15" s="120"/>
      <c r="R15" s="119"/>
      <c r="S15" s="120"/>
      <c r="T15" s="119"/>
      <c r="U15" s="120"/>
      <c r="V15" s="119"/>
      <c r="W15" s="120"/>
      <c r="X15" s="119"/>
      <c r="Y15" s="120"/>
      <c r="Z15" s="119"/>
      <c r="AA15" s="120"/>
      <c r="AB15" s="119"/>
      <c r="AC15" s="121"/>
    </row>
    <row r="16" spans="1:53" s="5" customFormat="1" ht="15.95" customHeight="1" x14ac:dyDescent="0.2">
      <c r="A16" s="110"/>
      <c r="B16" s="221" t="s">
        <v>19</v>
      </c>
      <c r="C16" s="223"/>
      <c r="D16" s="213"/>
      <c r="E16" s="224"/>
      <c r="F16" s="213"/>
      <c r="G16" s="224"/>
      <c r="H16" s="213"/>
      <c r="I16" s="224"/>
      <c r="J16" s="213"/>
      <c r="K16" s="224"/>
      <c r="L16" s="213"/>
      <c r="M16" s="224"/>
      <c r="N16" s="213"/>
      <c r="O16" s="224"/>
      <c r="P16" s="213"/>
      <c r="Q16" s="224"/>
      <c r="R16" s="213"/>
      <c r="S16" s="224"/>
      <c r="T16" s="213"/>
      <c r="U16" s="224"/>
      <c r="V16" s="213"/>
      <c r="W16" s="224"/>
      <c r="X16" s="213"/>
      <c r="Y16" s="224"/>
      <c r="Z16" s="213"/>
      <c r="AA16" s="224"/>
      <c r="AB16" s="213"/>
      <c r="AC16" s="136"/>
      <c r="AD16" s="110"/>
      <c r="AE16" s="110"/>
      <c r="AF16" s="110"/>
      <c r="AG16" s="110"/>
      <c r="AH16" s="110"/>
      <c r="AI16" s="110"/>
      <c r="AJ16" s="110"/>
      <c r="AK16" s="110"/>
      <c r="AL16" s="110"/>
      <c r="AM16" s="110"/>
      <c r="AN16" s="110"/>
      <c r="AO16" s="110"/>
      <c r="AP16" s="110"/>
      <c r="AQ16" s="110"/>
      <c r="AR16" s="110"/>
      <c r="AS16" s="110"/>
      <c r="AT16" s="110"/>
      <c r="AU16" s="110"/>
      <c r="AV16" s="110"/>
      <c r="AW16" s="110"/>
      <c r="AX16" s="110"/>
      <c r="AY16" s="110"/>
      <c r="AZ16" s="110"/>
      <c r="BA16" s="110"/>
    </row>
    <row r="17" spans="1:53" s="5" customFormat="1" ht="15.95" customHeight="1" x14ac:dyDescent="0.2">
      <c r="A17" s="110"/>
      <c r="B17" s="123" t="s">
        <v>165</v>
      </c>
      <c r="C17" s="124"/>
      <c r="D17" s="125">
        <f>'P&amp;L - Y2'!D17*1.05</f>
        <v>0</v>
      </c>
      <c r="E17" s="125" t="e">
        <f>'P&amp;L - Y2'!E17*1.05</f>
        <v>#VALUE!</v>
      </c>
      <c r="F17" s="125">
        <f>'P&amp;L - Y2'!F17*1.05</f>
        <v>0</v>
      </c>
      <c r="G17" s="125" t="e">
        <f>'P&amp;L - Y2'!G17*1.05</f>
        <v>#VALUE!</v>
      </c>
      <c r="H17" s="125">
        <f>'P&amp;L - Y2'!H17*1.05</f>
        <v>0</v>
      </c>
      <c r="I17" s="125" t="e">
        <f>'P&amp;L - Y2'!I17*1.05</f>
        <v>#VALUE!</v>
      </c>
      <c r="J17" s="125">
        <f>'P&amp;L - Y2'!J17*1.05</f>
        <v>0</v>
      </c>
      <c r="K17" s="125" t="e">
        <f>'P&amp;L - Y2'!K17*1.05</f>
        <v>#VALUE!</v>
      </c>
      <c r="L17" s="125">
        <f>'P&amp;L - Y2'!L17*1.05</f>
        <v>0</v>
      </c>
      <c r="M17" s="125" t="e">
        <f>'P&amp;L - Y2'!M17*1.05</f>
        <v>#VALUE!</v>
      </c>
      <c r="N17" s="125">
        <f>'P&amp;L - Y2'!N17*1.05</f>
        <v>0</v>
      </c>
      <c r="O17" s="125" t="e">
        <f>'P&amp;L - Y2'!O17*1.05</f>
        <v>#VALUE!</v>
      </c>
      <c r="P17" s="125">
        <f>'P&amp;L - Y2'!P17*1.05</f>
        <v>0</v>
      </c>
      <c r="Q17" s="125" t="e">
        <f>'P&amp;L - Y2'!Q17*1.05</f>
        <v>#VALUE!</v>
      </c>
      <c r="R17" s="125">
        <f>'P&amp;L - Y2'!R17*1.05</f>
        <v>0</v>
      </c>
      <c r="S17" s="126" t="str">
        <f>IF(R6=0,"-",(R17*100)/R6)</f>
        <v>-</v>
      </c>
      <c r="T17" s="125">
        <f>SUM('P&amp;L - Y2'!T17*1.08)</f>
        <v>0</v>
      </c>
      <c r="U17" s="125" t="e">
        <f>SUM('P&amp;L - Y2'!U17*1.08)</f>
        <v>#VALUE!</v>
      </c>
      <c r="V17" s="125">
        <f>SUM('P&amp;L - Y2'!V17*1.08)</f>
        <v>0</v>
      </c>
      <c r="W17" s="125" t="e">
        <f>SUM('P&amp;L - Y2'!W17*1.08)</f>
        <v>#VALUE!</v>
      </c>
      <c r="X17" s="125">
        <f>SUM('P&amp;L - Y2'!X17*1.08)</f>
        <v>0</v>
      </c>
      <c r="Y17" s="125" t="e">
        <f>SUM('P&amp;L - Y2'!Y17*1.08)</f>
        <v>#VALUE!</v>
      </c>
      <c r="Z17" s="125">
        <f>SUM('P&amp;L - Y2'!Z17*1.08)</f>
        <v>0</v>
      </c>
      <c r="AA17" s="126" t="str">
        <f>IF(Z6=0,"-",(Z17*100)/Z6)</f>
        <v>-</v>
      </c>
      <c r="AB17" s="125">
        <f>SUM(D17+F17+H17+J17+L17+N17+P17+R17+T17+V17+X17+Z17)</f>
        <v>0</v>
      </c>
      <c r="AC17" s="127" t="str">
        <f>IF(AB6=0,"-",(AB17*100)/AB6)</f>
        <v>-</v>
      </c>
      <c r="AD17" s="110"/>
      <c r="AE17" s="110"/>
      <c r="AF17" s="110"/>
      <c r="AG17" s="110"/>
      <c r="AH17" s="110"/>
      <c r="AI17" s="110"/>
      <c r="AJ17" s="110"/>
      <c r="AK17" s="110"/>
      <c r="AL17" s="110"/>
      <c r="AM17" s="110"/>
      <c r="AN17" s="110"/>
      <c r="AO17" s="110"/>
      <c r="AP17" s="110"/>
      <c r="AQ17" s="110"/>
      <c r="AR17" s="110"/>
      <c r="AS17" s="110"/>
      <c r="AT17" s="110"/>
      <c r="AU17" s="110"/>
      <c r="AV17" s="110"/>
      <c r="AW17" s="110"/>
      <c r="AX17" s="110"/>
      <c r="AY17" s="110"/>
      <c r="AZ17" s="110"/>
      <c r="BA17" s="110"/>
    </row>
    <row r="18" spans="1:53" s="5" customFormat="1" ht="15.95" customHeight="1" x14ac:dyDescent="0.2">
      <c r="A18" s="110"/>
      <c r="B18" s="123" t="s">
        <v>166</v>
      </c>
      <c r="C18" s="124"/>
      <c r="D18" s="125">
        <f>'P&amp;L - Y2'!D18*1.05</f>
        <v>0</v>
      </c>
      <c r="E18" s="125" t="e">
        <f>'P&amp;L - Y2'!E18*1.05</f>
        <v>#VALUE!</v>
      </c>
      <c r="F18" s="125">
        <f>'P&amp;L - Y2'!F18*1.05</f>
        <v>0</v>
      </c>
      <c r="G18" s="125" t="e">
        <f>'P&amp;L - Y2'!G18*1.05</f>
        <v>#VALUE!</v>
      </c>
      <c r="H18" s="125">
        <f>'P&amp;L - Y2'!H18*1.05</f>
        <v>0</v>
      </c>
      <c r="I18" s="125" t="e">
        <f>'P&amp;L - Y2'!I18*1.05</f>
        <v>#VALUE!</v>
      </c>
      <c r="J18" s="125">
        <f>'P&amp;L - Y2'!J18*1.05</f>
        <v>0</v>
      </c>
      <c r="K18" s="125" t="e">
        <f>'P&amp;L - Y2'!K18*1.05</f>
        <v>#VALUE!</v>
      </c>
      <c r="L18" s="125">
        <f>'P&amp;L - Y2'!L18*1.05</f>
        <v>0</v>
      </c>
      <c r="M18" s="125" t="e">
        <f>'P&amp;L - Y2'!M18*1.05</f>
        <v>#VALUE!</v>
      </c>
      <c r="N18" s="125">
        <f>'P&amp;L - Y2'!N18*1.05</f>
        <v>0</v>
      </c>
      <c r="O18" s="125" t="e">
        <f>'P&amp;L - Y2'!O18*1.05</f>
        <v>#VALUE!</v>
      </c>
      <c r="P18" s="125">
        <f>'P&amp;L - Y2'!P18*1.05</f>
        <v>0</v>
      </c>
      <c r="Q18" s="125" t="e">
        <f>'P&amp;L - Y2'!Q18*1.05</f>
        <v>#VALUE!</v>
      </c>
      <c r="R18" s="125">
        <f>'P&amp;L - Y2'!R18*1.05</f>
        <v>0</v>
      </c>
      <c r="S18" s="126" t="str">
        <f t="shared" ref="S18:S27" si="15">IF(R7=0,"-",(R18*100)/R7)</f>
        <v>-</v>
      </c>
      <c r="T18" s="125">
        <f>SUM('P&amp;L - Y2'!T18*1.08)</f>
        <v>0</v>
      </c>
      <c r="U18" s="125" t="e">
        <f>SUM('P&amp;L - Y2'!U18*1.08)</f>
        <v>#VALUE!</v>
      </c>
      <c r="V18" s="125">
        <f>SUM('P&amp;L - Y2'!V18*1.08)</f>
        <v>0</v>
      </c>
      <c r="W18" s="125" t="e">
        <f>SUM('P&amp;L - Y2'!W18*1.08)</f>
        <v>#VALUE!</v>
      </c>
      <c r="X18" s="125">
        <f>SUM('P&amp;L - Y2'!X18*1.08)</f>
        <v>0</v>
      </c>
      <c r="Y18" s="125" t="e">
        <f>SUM('P&amp;L - Y2'!Y18*1.08)</f>
        <v>#VALUE!</v>
      </c>
      <c r="Z18" s="125">
        <f>SUM('P&amp;L - Y2'!Z18*1.08)</f>
        <v>0</v>
      </c>
      <c r="AA18" s="126" t="str">
        <f t="shared" ref="AA18:AA27" si="16">IF(Z7=0,"-",(Z18*100)/Z7)</f>
        <v>-</v>
      </c>
      <c r="AB18" s="125">
        <f t="shared" ref="AB18:AB27" si="17">SUM(D18+F18+H18+J18+L18+N18+P18+R18+T18+V18+X18+Z18)</f>
        <v>0</v>
      </c>
      <c r="AC18" s="127" t="str">
        <f t="shared" ref="AC18:AC27" si="18">IF(AB7=0,"-",(AB18*100)/AB7)</f>
        <v>-</v>
      </c>
      <c r="AD18" s="110"/>
      <c r="AE18" s="110"/>
      <c r="AF18" s="110"/>
      <c r="AG18" s="110"/>
      <c r="AH18" s="110"/>
      <c r="AI18" s="110"/>
      <c r="AJ18" s="110"/>
      <c r="AK18" s="110"/>
      <c r="AL18" s="110"/>
      <c r="AM18" s="110"/>
      <c r="AN18" s="110"/>
      <c r="AO18" s="110"/>
      <c r="AP18" s="110"/>
      <c r="AQ18" s="110"/>
      <c r="AR18" s="110"/>
      <c r="AS18" s="110"/>
      <c r="AT18" s="110"/>
      <c r="AU18" s="110"/>
      <c r="AV18" s="110"/>
      <c r="AW18" s="110"/>
      <c r="AX18" s="110"/>
      <c r="AY18" s="110"/>
      <c r="AZ18" s="110"/>
      <c r="BA18" s="110"/>
    </row>
    <row r="19" spans="1:53" s="5" customFormat="1" ht="15.95" hidden="1" customHeight="1" x14ac:dyDescent="0.2">
      <c r="A19" s="110"/>
      <c r="B19" s="123" t="s">
        <v>20</v>
      </c>
      <c r="C19" s="124"/>
      <c r="D19" s="125"/>
      <c r="E19" s="126" t="str">
        <f t="shared" ref="E19:E27" si="19">IF(D8=0,"-",(D19*100)/D8)</f>
        <v>-</v>
      </c>
      <c r="F19" s="125"/>
      <c r="G19" s="126" t="str">
        <f t="shared" ref="G19:G27" si="20">IF(F8=0,"-",(F19*100)/F8)</f>
        <v>-</v>
      </c>
      <c r="H19" s="125"/>
      <c r="I19" s="126" t="str">
        <f t="shared" ref="I19:I27" si="21">IF(H8=0,"-",(H19*100)/H8)</f>
        <v>-</v>
      </c>
      <c r="J19" s="125"/>
      <c r="K19" s="126" t="str">
        <f t="shared" ref="K19:K27" si="22">IF(J8=0,"-",(J19*100)/J8)</f>
        <v>-</v>
      </c>
      <c r="L19" s="125"/>
      <c r="M19" s="126" t="str">
        <f t="shared" ref="M19:M27" si="23">IF(L8=0,"-",(L19*100)/L8)</f>
        <v>-</v>
      </c>
      <c r="N19" s="125"/>
      <c r="O19" s="126" t="str">
        <f t="shared" ref="O19:O27" si="24">IF(N8=0,"-",(N19*100)/N8)</f>
        <v>-</v>
      </c>
      <c r="P19" s="125"/>
      <c r="Q19" s="126" t="str">
        <f t="shared" ref="Q19:Q27" si="25">IF(P8=0,"-",(P19*100)/P8)</f>
        <v>-</v>
      </c>
      <c r="R19" s="125"/>
      <c r="S19" s="126" t="str">
        <f t="shared" si="15"/>
        <v>-</v>
      </c>
      <c r="T19" s="125"/>
      <c r="U19" s="126" t="str">
        <f t="shared" ref="U19:U27" si="26">IF(T8=0,"-",(T19*100)/T8)</f>
        <v>-</v>
      </c>
      <c r="V19" s="125"/>
      <c r="W19" s="126" t="str">
        <f t="shared" ref="W19:W27" si="27">IF(V8=0,"-",(V19*100)/V8)</f>
        <v>-</v>
      </c>
      <c r="X19" s="125"/>
      <c r="Y19" s="126" t="str">
        <f t="shared" ref="Y19:Y27" si="28">IF(X8=0,"-",(X19*100)/X8)</f>
        <v>-</v>
      </c>
      <c r="Z19" s="125"/>
      <c r="AA19" s="126" t="str">
        <f t="shared" si="16"/>
        <v>-</v>
      </c>
      <c r="AB19" s="125">
        <f t="shared" si="17"/>
        <v>0</v>
      </c>
      <c r="AC19" s="127" t="str">
        <f t="shared" si="18"/>
        <v>-</v>
      </c>
      <c r="AD19" s="110"/>
      <c r="AE19" s="110"/>
      <c r="AF19" s="110"/>
      <c r="AG19" s="110"/>
      <c r="AH19" s="110"/>
      <c r="AI19" s="110"/>
      <c r="AJ19" s="110"/>
      <c r="AK19" s="110"/>
      <c r="AL19" s="110"/>
      <c r="AM19" s="110"/>
      <c r="AN19" s="110"/>
      <c r="AO19" s="110"/>
      <c r="AP19" s="110"/>
      <c r="AQ19" s="110"/>
      <c r="AR19" s="110"/>
      <c r="AS19" s="110"/>
      <c r="AT19" s="110"/>
      <c r="AU19" s="110"/>
      <c r="AV19" s="110"/>
      <c r="AW19" s="110"/>
      <c r="AX19" s="110"/>
      <c r="AY19" s="110"/>
      <c r="AZ19" s="110"/>
      <c r="BA19" s="110"/>
    </row>
    <row r="20" spans="1:53" s="5" customFormat="1" ht="15.95" hidden="1" customHeight="1" x14ac:dyDescent="0.2">
      <c r="A20" s="110"/>
      <c r="B20" s="123" t="s">
        <v>21</v>
      </c>
      <c r="C20" s="124"/>
      <c r="D20" s="125"/>
      <c r="E20" s="126" t="str">
        <f t="shared" si="19"/>
        <v>-</v>
      </c>
      <c r="F20" s="125"/>
      <c r="G20" s="126" t="str">
        <f t="shared" si="20"/>
        <v>-</v>
      </c>
      <c r="H20" s="125"/>
      <c r="I20" s="126" t="str">
        <f t="shared" si="21"/>
        <v>-</v>
      </c>
      <c r="J20" s="125"/>
      <c r="K20" s="126" t="str">
        <f t="shared" si="22"/>
        <v>-</v>
      </c>
      <c r="L20" s="125"/>
      <c r="M20" s="126" t="str">
        <f t="shared" si="23"/>
        <v>-</v>
      </c>
      <c r="N20" s="125"/>
      <c r="O20" s="126" t="str">
        <f t="shared" si="24"/>
        <v>-</v>
      </c>
      <c r="P20" s="125"/>
      <c r="Q20" s="126" t="str">
        <f t="shared" si="25"/>
        <v>-</v>
      </c>
      <c r="R20" s="125"/>
      <c r="S20" s="126" t="str">
        <f t="shared" si="15"/>
        <v>-</v>
      </c>
      <c r="T20" s="125"/>
      <c r="U20" s="126" t="str">
        <f t="shared" si="26"/>
        <v>-</v>
      </c>
      <c r="V20" s="125"/>
      <c r="W20" s="126" t="str">
        <f t="shared" si="27"/>
        <v>-</v>
      </c>
      <c r="X20" s="125"/>
      <c r="Y20" s="126" t="str">
        <f t="shared" si="28"/>
        <v>-</v>
      </c>
      <c r="Z20" s="125"/>
      <c r="AA20" s="126" t="str">
        <f t="shared" si="16"/>
        <v>-</v>
      </c>
      <c r="AB20" s="125">
        <f t="shared" si="17"/>
        <v>0</v>
      </c>
      <c r="AC20" s="127" t="str">
        <f t="shared" si="18"/>
        <v>-</v>
      </c>
      <c r="AD20" s="110"/>
      <c r="AE20" s="110"/>
      <c r="AF20" s="110"/>
      <c r="AG20" s="110"/>
      <c r="AH20" s="110"/>
      <c r="AI20" s="110"/>
      <c r="AJ20" s="110"/>
      <c r="AK20" s="110"/>
      <c r="AL20" s="110"/>
      <c r="AM20" s="110"/>
      <c r="AN20" s="110"/>
      <c r="AO20" s="110"/>
      <c r="AP20" s="110"/>
      <c r="AQ20" s="110"/>
      <c r="AR20" s="110"/>
      <c r="AS20" s="110"/>
      <c r="AT20" s="110"/>
      <c r="AU20" s="110"/>
      <c r="AV20" s="110"/>
      <c r="AW20" s="110"/>
      <c r="AX20" s="110"/>
      <c r="AY20" s="110"/>
      <c r="AZ20" s="110"/>
      <c r="BA20" s="110"/>
    </row>
    <row r="21" spans="1:53" s="5" customFormat="1" ht="15.95" hidden="1" customHeight="1" x14ac:dyDescent="0.2">
      <c r="A21" s="110"/>
      <c r="B21" s="123" t="s">
        <v>22</v>
      </c>
      <c r="C21" s="124"/>
      <c r="D21" s="125"/>
      <c r="E21" s="126" t="str">
        <f t="shared" si="19"/>
        <v>-</v>
      </c>
      <c r="F21" s="125"/>
      <c r="G21" s="126" t="str">
        <f t="shared" si="20"/>
        <v>-</v>
      </c>
      <c r="H21" s="125"/>
      <c r="I21" s="126" t="str">
        <f t="shared" si="21"/>
        <v>-</v>
      </c>
      <c r="J21" s="125"/>
      <c r="K21" s="126" t="str">
        <f t="shared" si="22"/>
        <v>-</v>
      </c>
      <c r="L21" s="125"/>
      <c r="M21" s="126" t="str">
        <f t="shared" si="23"/>
        <v>-</v>
      </c>
      <c r="N21" s="125"/>
      <c r="O21" s="126" t="str">
        <f t="shared" si="24"/>
        <v>-</v>
      </c>
      <c r="P21" s="125"/>
      <c r="Q21" s="126" t="str">
        <f t="shared" si="25"/>
        <v>-</v>
      </c>
      <c r="R21" s="125"/>
      <c r="S21" s="126" t="str">
        <f t="shared" si="15"/>
        <v>-</v>
      </c>
      <c r="T21" s="125"/>
      <c r="U21" s="126" t="str">
        <f t="shared" si="26"/>
        <v>-</v>
      </c>
      <c r="V21" s="125"/>
      <c r="W21" s="126" t="str">
        <f t="shared" si="27"/>
        <v>-</v>
      </c>
      <c r="X21" s="125"/>
      <c r="Y21" s="126" t="str">
        <f t="shared" si="28"/>
        <v>-</v>
      </c>
      <c r="Z21" s="125"/>
      <c r="AA21" s="126" t="str">
        <f t="shared" si="16"/>
        <v>-</v>
      </c>
      <c r="AB21" s="125">
        <f t="shared" si="17"/>
        <v>0</v>
      </c>
      <c r="AC21" s="127" t="str">
        <f t="shared" si="18"/>
        <v>-</v>
      </c>
      <c r="AD21" s="110"/>
      <c r="AE21" s="110"/>
      <c r="AF21" s="110"/>
      <c r="AG21" s="110"/>
      <c r="AH21" s="110"/>
      <c r="AI21" s="110"/>
      <c r="AJ21" s="110"/>
      <c r="AK21" s="110"/>
      <c r="AL21" s="110"/>
      <c r="AM21" s="110"/>
      <c r="AN21" s="110"/>
      <c r="AO21" s="110"/>
      <c r="AP21" s="110"/>
      <c r="AQ21" s="110"/>
      <c r="AR21" s="110"/>
      <c r="AS21" s="110"/>
      <c r="AT21" s="110"/>
      <c r="AU21" s="110"/>
      <c r="AV21" s="110"/>
      <c r="AW21" s="110"/>
      <c r="AX21" s="110"/>
      <c r="AY21" s="110"/>
      <c r="AZ21" s="110"/>
      <c r="BA21" s="110"/>
    </row>
    <row r="22" spans="1:53" s="5" customFormat="1" ht="15.95" hidden="1" customHeight="1" x14ac:dyDescent="0.2">
      <c r="A22" s="110"/>
      <c r="B22" s="123" t="s">
        <v>1</v>
      </c>
      <c r="C22" s="124"/>
      <c r="D22" s="125"/>
      <c r="E22" s="126" t="str">
        <f t="shared" si="19"/>
        <v>-</v>
      </c>
      <c r="F22" s="125"/>
      <c r="G22" s="126" t="str">
        <f t="shared" si="20"/>
        <v>-</v>
      </c>
      <c r="H22" s="125"/>
      <c r="I22" s="126" t="str">
        <f t="shared" si="21"/>
        <v>-</v>
      </c>
      <c r="J22" s="125"/>
      <c r="K22" s="126" t="str">
        <f t="shared" si="22"/>
        <v>-</v>
      </c>
      <c r="L22" s="125"/>
      <c r="M22" s="126" t="str">
        <f t="shared" si="23"/>
        <v>-</v>
      </c>
      <c r="N22" s="125"/>
      <c r="O22" s="126" t="str">
        <f t="shared" si="24"/>
        <v>-</v>
      </c>
      <c r="P22" s="125"/>
      <c r="Q22" s="126" t="str">
        <f t="shared" si="25"/>
        <v>-</v>
      </c>
      <c r="R22" s="125"/>
      <c r="S22" s="126" t="str">
        <f t="shared" si="15"/>
        <v>-</v>
      </c>
      <c r="T22" s="125"/>
      <c r="U22" s="126" t="str">
        <f t="shared" si="26"/>
        <v>-</v>
      </c>
      <c r="V22" s="125"/>
      <c r="W22" s="126" t="str">
        <f t="shared" si="27"/>
        <v>-</v>
      </c>
      <c r="X22" s="125"/>
      <c r="Y22" s="126" t="str">
        <f t="shared" si="28"/>
        <v>-</v>
      </c>
      <c r="Z22" s="125"/>
      <c r="AA22" s="126" t="str">
        <f t="shared" si="16"/>
        <v>-</v>
      </c>
      <c r="AB22" s="125">
        <f t="shared" si="17"/>
        <v>0</v>
      </c>
      <c r="AC22" s="127" t="str">
        <f t="shared" si="18"/>
        <v>-</v>
      </c>
      <c r="AD22" s="110"/>
      <c r="AE22" s="110"/>
      <c r="AF22" s="110"/>
      <c r="AG22" s="110"/>
      <c r="AH22" s="110"/>
      <c r="AI22" s="110"/>
      <c r="AJ22" s="110"/>
      <c r="AK22" s="110"/>
      <c r="AL22" s="110"/>
      <c r="AM22" s="110"/>
      <c r="AN22" s="110"/>
      <c r="AO22" s="110"/>
      <c r="AP22" s="110"/>
      <c r="AQ22" s="110"/>
      <c r="AR22" s="110"/>
      <c r="AS22" s="110"/>
      <c r="AT22" s="110"/>
      <c r="AU22" s="110"/>
      <c r="AV22" s="110"/>
      <c r="AW22" s="110"/>
      <c r="AX22" s="110"/>
      <c r="AY22" s="110"/>
      <c r="AZ22" s="110"/>
      <c r="BA22" s="110"/>
    </row>
    <row r="23" spans="1:53" s="5" customFormat="1" ht="15.95" hidden="1" customHeight="1" x14ac:dyDescent="0.2">
      <c r="A23" s="110"/>
      <c r="B23" s="123" t="s">
        <v>23</v>
      </c>
      <c r="C23" s="124"/>
      <c r="D23" s="125"/>
      <c r="E23" s="126" t="str">
        <f t="shared" si="19"/>
        <v>-</v>
      </c>
      <c r="F23" s="125"/>
      <c r="G23" s="126" t="str">
        <f t="shared" si="20"/>
        <v>-</v>
      </c>
      <c r="H23" s="125"/>
      <c r="I23" s="126" t="str">
        <f t="shared" si="21"/>
        <v>-</v>
      </c>
      <c r="J23" s="125"/>
      <c r="K23" s="126" t="str">
        <f t="shared" si="22"/>
        <v>-</v>
      </c>
      <c r="L23" s="125"/>
      <c r="M23" s="126" t="str">
        <f t="shared" si="23"/>
        <v>-</v>
      </c>
      <c r="N23" s="125"/>
      <c r="O23" s="126" t="str">
        <f t="shared" si="24"/>
        <v>-</v>
      </c>
      <c r="P23" s="125"/>
      <c r="Q23" s="126" t="str">
        <f t="shared" si="25"/>
        <v>-</v>
      </c>
      <c r="R23" s="125"/>
      <c r="S23" s="126" t="str">
        <f t="shared" si="15"/>
        <v>-</v>
      </c>
      <c r="T23" s="125"/>
      <c r="U23" s="126" t="str">
        <f t="shared" si="26"/>
        <v>-</v>
      </c>
      <c r="V23" s="125"/>
      <c r="W23" s="126" t="str">
        <f t="shared" si="27"/>
        <v>-</v>
      </c>
      <c r="X23" s="125"/>
      <c r="Y23" s="126" t="str">
        <f t="shared" si="28"/>
        <v>-</v>
      </c>
      <c r="Z23" s="125"/>
      <c r="AA23" s="126" t="str">
        <f t="shared" si="16"/>
        <v>-</v>
      </c>
      <c r="AB23" s="125">
        <f t="shared" si="17"/>
        <v>0</v>
      </c>
      <c r="AC23" s="127" t="str">
        <f t="shared" si="18"/>
        <v>-</v>
      </c>
      <c r="AD23" s="110"/>
      <c r="AE23" s="110"/>
      <c r="AF23" s="110"/>
      <c r="AG23" s="110"/>
      <c r="AH23" s="110"/>
      <c r="AI23" s="110"/>
      <c r="AJ23" s="110"/>
      <c r="AK23" s="110"/>
      <c r="AL23" s="110"/>
      <c r="AM23" s="110"/>
      <c r="AN23" s="110"/>
      <c r="AO23" s="110"/>
      <c r="AP23" s="110"/>
      <c r="AQ23" s="110"/>
      <c r="AR23" s="110"/>
      <c r="AS23" s="110"/>
      <c r="AT23" s="110"/>
      <c r="AU23" s="110"/>
      <c r="AV23" s="110"/>
      <c r="AW23" s="110"/>
      <c r="AX23" s="110"/>
      <c r="AY23" s="110"/>
      <c r="AZ23" s="110"/>
      <c r="BA23" s="110"/>
    </row>
    <row r="24" spans="1:53" s="5" customFormat="1" ht="15.95" hidden="1" customHeight="1" x14ac:dyDescent="0.2">
      <c r="A24" s="110"/>
      <c r="B24" s="123" t="s">
        <v>24</v>
      </c>
      <c r="C24" s="124"/>
      <c r="D24" s="125"/>
      <c r="E24" s="126" t="str">
        <f t="shared" si="19"/>
        <v>-</v>
      </c>
      <c r="F24" s="125"/>
      <c r="G24" s="126" t="str">
        <f t="shared" si="20"/>
        <v>-</v>
      </c>
      <c r="H24" s="125"/>
      <c r="I24" s="126" t="str">
        <f t="shared" si="21"/>
        <v>-</v>
      </c>
      <c r="J24" s="125"/>
      <c r="K24" s="126" t="str">
        <f t="shared" si="22"/>
        <v>-</v>
      </c>
      <c r="L24" s="125"/>
      <c r="M24" s="126" t="str">
        <f t="shared" si="23"/>
        <v>-</v>
      </c>
      <c r="N24" s="125"/>
      <c r="O24" s="126" t="str">
        <f t="shared" si="24"/>
        <v>-</v>
      </c>
      <c r="P24" s="125"/>
      <c r="Q24" s="126" t="str">
        <f t="shared" si="25"/>
        <v>-</v>
      </c>
      <c r="R24" s="125"/>
      <c r="S24" s="126" t="str">
        <f t="shared" si="15"/>
        <v>-</v>
      </c>
      <c r="T24" s="125"/>
      <c r="U24" s="126" t="str">
        <f t="shared" si="26"/>
        <v>-</v>
      </c>
      <c r="V24" s="125"/>
      <c r="W24" s="126" t="str">
        <f t="shared" si="27"/>
        <v>-</v>
      </c>
      <c r="X24" s="125"/>
      <c r="Y24" s="126" t="str">
        <f t="shared" si="28"/>
        <v>-</v>
      </c>
      <c r="Z24" s="125"/>
      <c r="AA24" s="126" t="str">
        <f t="shared" si="16"/>
        <v>-</v>
      </c>
      <c r="AB24" s="125">
        <f t="shared" si="17"/>
        <v>0</v>
      </c>
      <c r="AC24" s="127" t="str">
        <f t="shared" si="18"/>
        <v>-</v>
      </c>
      <c r="AD24" s="110"/>
      <c r="AE24" s="110"/>
      <c r="AF24" s="110"/>
      <c r="AG24" s="110"/>
      <c r="AH24" s="110"/>
      <c r="AI24" s="110"/>
      <c r="AJ24" s="110"/>
      <c r="AK24" s="110"/>
      <c r="AL24" s="110"/>
      <c r="AM24" s="110"/>
      <c r="AN24" s="110"/>
      <c r="AO24" s="110"/>
      <c r="AP24" s="110"/>
      <c r="AQ24" s="110"/>
      <c r="AR24" s="110"/>
      <c r="AS24" s="110"/>
      <c r="AT24" s="110"/>
      <c r="AU24" s="110"/>
      <c r="AV24" s="110"/>
      <c r="AW24" s="110"/>
      <c r="AX24" s="110"/>
      <c r="AY24" s="110"/>
      <c r="AZ24" s="110"/>
      <c r="BA24" s="110"/>
    </row>
    <row r="25" spans="1:53" s="5" customFormat="1" ht="15.95" hidden="1" customHeight="1" x14ac:dyDescent="0.2">
      <c r="A25" s="110"/>
      <c r="B25" s="123" t="s">
        <v>25</v>
      </c>
      <c r="C25" s="124"/>
      <c r="D25" s="125"/>
      <c r="E25" s="126" t="str">
        <f t="shared" si="19"/>
        <v>-</v>
      </c>
      <c r="F25" s="125"/>
      <c r="G25" s="126" t="str">
        <f t="shared" si="20"/>
        <v>-</v>
      </c>
      <c r="H25" s="125"/>
      <c r="I25" s="126" t="str">
        <f t="shared" si="21"/>
        <v>-</v>
      </c>
      <c r="J25" s="125"/>
      <c r="K25" s="126" t="str">
        <f t="shared" si="22"/>
        <v>-</v>
      </c>
      <c r="L25" s="125"/>
      <c r="M25" s="126" t="str">
        <f t="shared" si="23"/>
        <v>-</v>
      </c>
      <c r="N25" s="125"/>
      <c r="O25" s="126" t="str">
        <f t="shared" si="24"/>
        <v>-</v>
      </c>
      <c r="P25" s="125"/>
      <c r="Q25" s="126" t="str">
        <f t="shared" si="25"/>
        <v>-</v>
      </c>
      <c r="R25" s="125"/>
      <c r="S25" s="126" t="str">
        <f t="shared" si="15"/>
        <v>-</v>
      </c>
      <c r="T25" s="125"/>
      <c r="U25" s="126" t="str">
        <f t="shared" si="26"/>
        <v>-</v>
      </c>
      <c r="V25" s="125"/>
      <c r="W25" s="126" t="str">
        <f t="shared" si="27"/>
        <v>-</v>
      </c>
      <c r="X25" s="125"/>
      <c r="Y25" s="126" t="str">
        <f t="shared" si="28"/>
        <v>-</v>
      </c>
      <c r="Z25" s="125"/>
      <c r="AA25" s="126" t="str">
        <f t="shared" si="16"/>
        <v>-</v>
      </c>
      <c r="AB25" s="125">
        <f t="shared" si="17"/>
        <v>0</v>
      </c>
      <c r="AC25" s="127" t="str">
        <f t="shared" si="18"/>
        <v>-</v>
      </c>
      <c r="AD25" s="110"/>
      <c r="AE25" s="110"/>
      <c r="AF25" s="110"/>
      <c r="AG25" s="110"/>
      <c r="AH25" s="110"/>
      <c r="AI25" s="110"/>
      <c r="AJ25" s="110"/>
      <c r="AK25" s="110"/>
      <c r="AL25" s="110"/>
      <c r="AM25" s="110"/>
      <c r="AN25" s="110"/>
      <c r="AO25" s="110"/>
      <c r="AP25" s="110"/>
      <c r="AQ25" s="110"/>
      <c r="AR25" s="110"/>
      <c r="AS25" s="110"/>
      <c r="AT25" s="110"/>
      <c r="AU25" s="110"/>
      <c r="AV25" s="110"/>
      <c r="AW25" s="110"/>
      <c r="AX25" s="110"/>
      <c r="AY25" s="110"/>
      <c r="AZ25" s="110"/>
      <c r="BA25" s="110"/>
    </row>
    <row r="26" spans="1:53" s="5" customFormat="1" ht="15.95" customHeight="1" x14ac:dyDescent="0.2">
      <c r="A26" s="110"/>
      <c r="B26" s="123" t="s">
        <v>26</v>
      </c>
      <c r="C26" s="124"/>
      <c r="D26" s="125">
        <f>'Cash Flow - Y3'!C19</f>
        <v>0</v>
      </c>
      <c r="E26" s="126" t="str">
        <f t="shared" si="19"/>
        <v>-</v>
      </c>
      <c r="F26" s="125">
        <f>'Cash Flow - Y3'!D19</f>
        <v>0</v>
      </c>
      <c r="G26" s="126" t="str">
        <f t="shared" si="20"/>
        <v>-</v>
      </c>
      <c r="H26" s="125">
        <f>'Cash Flow - Y3'!E19</f>
        <v>0</v>
      </c>
      <c r="I26" s="126" t="str">
        <f t="shared" si="21"/>
        <v>-</v>
      </c>
      <c r="J26" s="125">
        <f>'Cash Flow - Y3'!F19</f>
        <v>0</v>
      </c>
      <c r="K26" s="126" t="str">
        <f t="shared" si="22"/>
        <v>-</v>
      </c>
      <c r="L26" s="125">
        <f>'Cash Flow - Y3'!G19</f>
        <v>0</v>
      </c>
      <c r="M26" s="126" t="str">
        <f t="shared" si="23"/>
        <v>-</v>
      </c>
      <c r="N26" s="125">
        <f>'Cash Flow - Y3'!H19</f>
        <v>0</v>
      </c>
      <c r="O26" s="126" t="str">
        <f t="shared" si="24"/>
        <v>-</v>
      </c>
      <c r="P26" s="125">
        <f>'Cash Flow - Y3'!I19</f>
        <v>0</v>
      </c>
      <c r="Q26" s="126" t="str">
        <f t="shared" si="25"/>
        <v>-</v>
      </c>
      <c r="R26" s="125">
        <f>'Cash Flow - Y3'!J19</f>
        <v>0</v>
      </c>
      <c r="S26" s="126" t="str">
        <f t="shared" si="15"/>
        <v>-</v>
      </c>
      <c r="T26" s="125">
        <f>'Cash Flow - Y3'!K19</f>
        <v>0</v>
      </c>
      <c r="U26" s="126" t="str">
        <f t="shared" si="26"/>
        <v>-</v>
      </c>
      <c r="V26" s="125">
        <f>'Cash Flow - Y3'!L19</f>
        <v>0</v>
      </c>
      <c r="W26" s="126" t="str">
        <f t="shared" si="27"/>
        <v>-</v>
      </c>
      <c r="X26" s="125">
        <f>'Cash Flow - Y3'!M19</f>
        <v>0</v>
      </c>
      <c r="Y26" s="126" t="str">
        <f t="shared" si="28"/>
        <v>-</v>
      </c>
      <c r="Z26" s="125">
        <f>'Cash Flow - Y3'!N19</f>
        <v>0</v>
      </c>
      <c r="AA26" s="126" t="str">
        <f t="shared" si="16"/>
        <v>-</v>
      </c>
      <c r="AB26" s="125">
        <f t="shared" si="17"/>
        <v>0</v>
      </c>
      <c r="AC26" s="127" t="str">
        <f t="shared" si="18"/>
        <v>-</v>
      </c>
      <c r="AD26" s="110"/>
      <c r="AE26" s="110"/>
      <c r="AF26" s="110"/>
      <c r="AG26" s="110"/>
      <c r="AH26" s="110"/>
      <c r="AI26" s="110"/>
      <c r="AJ26" s="110"/>
      <c r="AK26" s="110"/>
      <c r="AL26" s="110"/>
      <c r="AM26" s="110"/>
      <c r="AN26" s="110"/>
      <c r="AO26" s="110"/>
      <c r="AP26" s="110"/>
      <c r="AQ26" s="110"/>
      <c r="AR26" s="110"/>
      <c r="AS26" s="110"/>
      <c r="AT26" s="110"/>
      <c r="AU26" s="110"/>
      <c r="AV26" s="110"/>
      <c r="AW26" s="110"/>
      <c r="AX26" s="110"/>
      <c r="AY26" s="110"/>
      <c r="AZ26" s="110"/>
      <c r="BA26" s="110"/>
    </row>
    <row r="27" spans="1:53" s="5" customFormat="1" ht="15.95" customHeight="1" thickBot="1" x14ac:dyDescent="0.25">
      <c r="A27" s="110"/>
      <c r="B27" s="137" t="s">
        <v>27</v>
      </c>
      <c r="C27" s="138"/>
      <c r="D27" s="125">
        <f>'Cash Flow - Y3'!C20</f>
        <v>0</v>
      </c>
      <c r="E27" s="126" t="str">
        <f t="shared" si="19"/>
        <v>-</v>
      </c>
      <c r="F27" s="125">
        <f>'Cash Flow - Y3'!D20</f>
        <v>0</v>
      </c>
      <c r="G27" s="126" t="str">
        <f t="shared" si="20"/>
        <v>-</v>
      </c>
      <c r="H27" s="125">
        <f>'Cash Flow - Y3'!E20</f>
        <v>0</v>
      </c>
      <c r="I27" s="126" t="str">
        <f t="shared" si="21"/>
        <v>-</v>
      </c>
      <c r="J27" s="125">
        <f>'Cash Flow - Y3'!F20</f>
        <v>0</v>
      </c>
      <c r="K27" s="126" t="str">
        <f t="shared" si="22"/>
        <v>-</v>
      </c>
      <c r="L27" s="125">
        <f>'Cash Flow - Y3'!G20</f>
        <v>0</v>
      </c>
      <c r="M27" s="126" t="str">
        <f t="shared" si="23"/>
        <v>-</v>
      </c>
      <c r="N27" s="125">
        <f>'Cash Flow - Y3'!H20</f>
        <v>0</v>
      </c>
      <c r="O27" s="126" t="str">
        <f t="shared" si="24"/>
        <v>-</v>
      </c>
      <c r="P27" s="125">
        <f>'Cash Flow - Y3'!I20</f>
        <v>0</v>
      </c>
      <c r="Q27" s="126" t="str">
        <f t="shared" si="25"/>
        <v>-</v>
      </c>
      <c r="R27" s="125">
        <f>'Cash Flow - Y3'!J20</f>
        <v>0</v>
      </c>
      <c r="S27" s="126" t="str">
        <f t="shared" si="15"/>
        <v>-</v>
      </c>
      <c r="T27" s="125">
        <f>'Cash Flow - Y3'!K20</f>
        <v>0</v>
      </c>
      <c r="U27" s="126" t="str">
        <f t="shared" si="26"/>
        <v>-</v>
      </c>
      <c r="V27" s="125">
        <f>'Cash Flow - Y3'!L20</f>
        <v>0</v>
      </c>
      <c r="W27" s="126" t="str">
        <f t="shared" si="27"/>
        <v>-</v>
      </c>
      <c r="X27" s="125">
        <f>'Cash Flow - Y3'!M20</f>
        <v>0</v>
      </c>
      <c r="Y27" s="126" t="str">
        <f t="shared" si="28"/>
        <v>-</v>
      </c>
      <c r="Z27" s="125">
        <f>'Cash Flow - Y3'!N20</f>
        <v>0</v>
      </c>
      <c r="AA27" s="126" t="str">
        <f t="shared" si="16"/>
        <v>-</v>
      </c>
      <c r="AB27" s="125">
        <f t="shared" si="17"/>
        <v>0</v>
      </c>
      <c r="AC27" s="127" t="str">
        <f t="shared" si="18"/>
        <v>-</v>
      </c>
      <c r="AD27" s="110"/>
      <c r="AE27" s="110"/>
      <c r="AF27" s="110"/>
      <c r="AG27" s="110"/>
      <c r="AH27" s="110"/>
      <c r="AI27" s="110"/>
      <c r="AJ27" s="110"/>
      <c r="AK27" s="110"/>
      <c r="AL27" s="110"/>
      <c r="AM27" s="110"/>
      <c r="AN27" s="110"/>
      <c r="AO27" s="110"/>
      <c r="AP27" s="110"/>
      <c r="AQ27" s="110"/>
      <c r="AR27" s="110"/>
      <c r="AS27" s="110"/>
      <c r="AT27" s="110"/>
      <c r="AU27" s="110"/>
      <c r="AV27" s="110"/>
      <c r="AW27" s="110"/>
      <c r="AX27" s="110"/>
      <c r="AY27" s="110"/>
      <c r="AZ27" s="110"/>
      <c r="BA27" s="110"/>
    </row>
    <row r="28" spans="1:53" s="5" customFormat="1" ht="15.95" customHeight="1" thickTop="1" thickBot="1" x14ac:dyDescent="0.25">
      <c r="A28" s="110"/>
      <c r="B28" s="144" t="s">
        <v>28</v>
      </c>
      <c r="C28" s="145"/>
      <c r="D28" s="142">
        <f>SUM(D17:D27)</f>
        <v>0</v>
      </c>
      <c r="E28" s="143" t="str">
        <f t="shared" ref="E28" si="29">IF(D14=0,"-",(D28*100)/D14)</f>
        <v>-</v>
      </c>
      <c r="F28" s="142">
        <f>SUM(F17:F27)</f>
        <v>0</v>
      </c>
      <c r="G28" s="143" t="str">
        <f>IF(F14=0,"-",(F28*100)/F14)</f>
        <v>-</v>
      </c>
      <c r="H28" s="142">
        <f>SUM(H17:H27)</f>
        <v>0</v>
      </c>
      <c r="I28" s="143" t="str">
        <f>IF(H14=0,"-",(H28*100)/H14)</f>
        <v>-</v>
      </c>
      <c r="J28" s="142">
        <f>SUM(J17:J27)</f>
        <v>0</v>
      </c>
      <c r="K28" s="143" t="str">
        <f>IF(J14=0,"-",(J28*100)/J14)</f>
        <v>-</v>
      </c>
      <c r="L28" s="142">
        <f>SUM(L17:L27)</f>
        <v>0</v>
      </c>
      <c r="M28" s="143" t="str">
        <f>IF(L14=0,"-",(L28*100)/L14)</f>
        <v>-</v>
      </c>
      <c r="N28" s="142">
        <f>SUM(N17:N27)</f>
        <v>0</v>
      </c>
      <c r="O28" s="143" t="str">
        <f>IF(N14=0,"-",(N28*100)/N14)</f>
        <v>-</v>
      </c>
      <c r="P28" s="142">
        <f>SUM(P17:P27)</f>
        <v>0</v>
      </c>
      <c r="Q28" s="143" t="str">
        <f>IF(P14=0,"-",(P28*100)/P14)</f>
        <v>-</v>
      </c>
      <c r="R28" s="142">
        <f>SUM(R17:R27)</f>
        <v>0</v>
      </c>
      <c r="S28" s="143" t="str">
        <f>IF(R14=0,"-",(R28*100)/R14)</f>
        <v>-</v>
      </c>
      <c r="T28" s="142">
        <f>SUM(T17:T27)</f>
        <v>0</v>
      </c>
      <c r="U28" s="143" t="str">
        <f>IF(T14=0,"-",(T28*100)/T14)</f>
        <v>-</v>
      </c>
      <c r="V28" s="142">
        <f>SUM(V17:V27)</f>
        <v>0</v>
      </c>
      <c r="W28" s="143" t="str">
        <f>IF(V14=0,"-",(V28*100)/V14)</f>
        <v>-</v>
      </c>
      <c r="X28" s="142">
        <f>SUM(X17:X27)</f>
        <v>0</v>
      </c>
      <c r="Y28" s="143" t="str">
        <f>IF(X14=0,"-",(X28*100)/X14)</f>
        <v>-</v>
      </c>
      <c r="Z28" s="142">
        <f>SUM(Z17:Z27)</f>
        <v>0</v>
      </c>
      <c r="AA28" s="143" t="str">
        <f>IF(Z14=0,"-",(Z28*100)/Z14)</f>
        <v>-</v>
      </c>
      <c r="AB28" s="188">
        <f>SUM(AB17:AB27)</f>
        <v>0</v>
      </c>
      <c r="AC28" s="189" t="str">
        <f>IF(AB14=0,"-",(AB28*100)/AB14)</f>
        <v>-</v>
      </c>
      <c r="AD28" s="112"/>
      <c r="AE28" s="110"/>
      <c r="AF28" s="110"/>
      <c r="AG28" s="110"/>
      <c r="AH28" s="110"/>
      <c r="AI28" s="110"/>
      <c r="AJ28" s="110"/>
      <c r="AK28" s="110"/>
      <c r="AL28" s="110"/>
      <c r="AM28" s="110"/>
      <c r="AN28" s="110"/>
      <c r="AO28" s="110"/>
      <c r="AP28" s="110"/>
      <c r="AQ28" s="110"/>
      <c r="AR28" s="110"/>
      <c r="AS28" s="110"/>
      <c r="AT28" s="110"/>
      <c r="AU28" s="110"/>
      <c r="AV28" s="110"/>
      <c r="AW28" s="110"/>
      <c r="AX28" s="110"/>
      <c r="AY28" s="110"/>
      <c r="AZ28" s="110"/>
      <c r="BA28" s="110"/>
    </row>
    <row r="29" spans="1:53" s="5" customFormat="1" ht="15.95" customHeight="1" thickTop="1" thickBot="1" x14ac:dyDescent="0.25">
      <c r="A29" s="110"/>
      <c r="B29" s="144" t="s">
        <v>29</v>
      </c>
      <c r="C29" s="145"/>
      <c r="D29" s="142">
        <f>D14-D28</f>
        <v>0</v>
      </c>
      <c r="E29" s="143" t="str">
        <f>IF(D14=0,"-",(D29*100)/D14)</f>
        <v>-</v>
      </c>
      <c r="F29" s="142">
        <f>F14-F28</f>
        <v>0</v>
      </c>
      <c r="G29" s="143" t="str">
        <f>IF(F14=0,"-",(F29*100)/F14)</f>
        <v>-</v>
      </c>
      <c r="H29" s="142">
        <f>H14-H28</f>
        <v>0</v>
      </c>
      <c r="I29" s="143" t="str">
        <f>IF(H14=0,"-",(H29*100)/H14)</f>
        <v>-</v>
      </c>
      <c r="J29" s="142">
        <f>J14-J28</f>
        <v>0</v>
      </c>
      <c r="K29" s="143" t="str">
        <f>IF(J14=0,"-",(J29*100)/J14)</f>
        <v>-</v>
      </c>
      <c r="L29" s="142">
        <f>L14-L28</f>
        <v>0</v>
      </c>
      <c r="M29" s="143" t="str">
        <f>IF(L14=0,"-",(L29*100)/L14)</f>
        <v>-</v>
      </c>
      <c r="N29" s="142">
        <f>N14-N28</f>
        <v>0</v>
      </c>
      <c r="O29" s="143" t="str">
        <f>IF(N14=0,"-",(N29*100)/N14)</f>
        <v>-</v>
      </c>
      <c r="P29" s="142">
        <f>P14-P28</f>
        <v>0</v>
      </c>
      <c r="Q29" s="143" t="str">
        <f>IF(P14=0,"-",(P29*100)/P14)</f>
        <v>-</v>
      </c>
      <c r="R29" s="142">
        <f>R14-R28</f>
        <v>0</v>
      </c>
      <c r="S29" s="143" t="str">
        <f>IF(R14=0,"-",(R29*100)/R14)</f>
        <v>-</v>
      </c>
      <c r="T29" s="142">
        <f>T14-T28</f>
        <v>0</v>
      </c>
      <c r="U29" s="143" t="str">
        <f>IF(T14=0,"-",(T29*100)/T14)</f>
        <v>-</v>
      </c>
      <c r="V29" s="142">
        <f>V14-V28</f>
        <v>0</v>
      </c>
      <c r="W29" s="143" t="str">
        <f>IF(V14=0,"-",(V29*100)/V14)</f>
        <v>-</v>
      </c>
      <c r="X29" s="142">
        <f>X14-X28</f>
        <v>0</v>
      </c>
      <c r="Y29" s="143" t="str">
        <f>IF(X14=0,"-",(X29*100)/X14)</f>
        <v>-</v>
      </c>
      <c r="Z29" s="142">
        <f>Z14-Z28</f>
        <v>0</v>
      </c>
      <c r="AA29" s="143" t="str">
        <f>IF(Z14=0,"-",(Z29*100)/Z14)</f>
        <v>-</v>
      </c>
      <c r="AB29" s="188">
        <f>AB14-AB28</f>
        <v>0</v>
      </c>
      <c r="AC29" s="189" t="str">
        <f>IF(AB14=0,"-",(AB29*100)/AB14)</f>
        <v>-</v>
      </c>
      <c r="AD29" s="110"/>
      <c r="AE29" s="110"/>
      <c r="AF29" s="110"/>
      <c r="AG29" s="110"/>
      <c r="AH29" s="110"/>
      <c r="AI29" s="110"/>
      <c r="AJ29" s="110"/>
      <c r="AK29" s="110"/>
      <c r="AL29" s="110"/>
      <c r="AM29" s="110"/>
      <c r="AN29" s="110"/>
      <c r="AO29" s="110"/>
      <c r="AP29" s="110"/>
      <c r="AQ29" s="110"/>
      <c r="AR29" s="110"/>
      <c r="AS29" s="110"/>
      <c r="AT29" s="110"/>
      <c r="AU29" s="110"/>
      <c r="AV29" s="110"/>
      <c r="AW29" s="110"/>
      <c r="AX29" s="110"/>
      <c r="AY29" s="110"/>
      <c r="AZ29" s="110"/>
      <c r="BA29" s="110"/>
    </row>
    <row r="30" spans="1:53" s="111" customFormat="1" ht="8.1" customHeight="1" x14ac:dyDescent="0.2">
      <c r="B30" s="118"/>
      <c r="C30" s="119"/>
      <c r="D30" s="119"/>
      <c r="E30" s="120"/>
      <c r="F30" s="119"/>
      <c r="G30" s="120"/>
      <c r="H30" s="119"/>
      <c r="I30" s="120"/>
      <c r="J30" s="119"/>
      <c r="K30" s="120"/>
      <c r="L30" s="119"/>
      <c r="M30" s="120"/>
      <c r="N30" s="119"/>
      <c r="O30" s="120"/>
      <c r="P30" s="119"/>
      <c r="Q30" s="120"/>
      <c r="R30" s="119"/>
      <c r="S30" s="120"/>
      <c r="T30" s="119"/>
      <c r="U30" s="120"/>
      <c r="V30" s="119"/>
      <c r="W30" s="120"/>
      <c r="X30" s="119"/>
      <c r="Y30" s="120"/>
      <c r="Z30" s="119"/>
      <c r="AA30" s="120"/>
      <c r="AB30" s="119"/>
      <c r="AC30" s="121"/>
    </row>
    <row r="31" spans="1:53" s="5" customFormat="1" ht="15.95" customHeight="1" x14ac:dyDescent="0.2">
      <c r="A31" s="110"/>
      <c r="B31" s="221" t="s">
        <v>30</v>
      </c>
      <c r="C31" s="213"/>
      <c r="D31" s="213"/>
      <c r="E31" s="224"/>
      <c r="F31" s="213"/>
      <c r="G31" s="224"/>
      <c r="H31" s="213"/>
      <c r="I31" s="224"/>
      <c r="J31" s="213"/>
      <c r="K31" s="224"/>
      <c r="L31" s="213"/>
      <c r="M31" s="224"/>
      <c r="N31" s="213"/>
      <c r="O31" s="224"/>
      <c r="P31" s="213"/>
      <c r="Q31" s="224"/>
      <c r="R31" s="213"/>
      <c r="S31" s="224"/>
      <c r="T31" s="213"/>
      <c r="U31" s="224"/>
      <c r="V31" s="213"/>
      <c r="W31" s="224"/>
      <c r="X31" s="213"/>
      <c r="Y31" s="224"/>
      <c r="Z31" s="213"/>
      <c r="AA31" s="224"/>
      <c r="AB31" s="213"/>
      <c r="AC31" s="136"/>
      <c r="AD31" s="110"/>
      <c r="AE31" s="110"/>
      <c r="AF31" s="110"/>
      <c r="AG31" s="110"/>
      <c r="AH31" s="110"/>
      <c r="AI31" s="110"/>
      <c r="AJ31" s="110"/>
      <c r="AK31" s="110"/>
      <c r="AL31" s="110"/>
      <c r="AM31" s="110"/>
      <c r="AN31" s="110"/>
      <c r="AO31" s="110"/>
      <c r="AP31" s="110"/>
      <c r="AQ31" s="110"/>
      <c r="AR31" s="110"/>
      <c r="AS31" s="110"/>
      <c r="AT31" s="110"/>
      <c r="AU31" s="110"/>
      <c r="AV31" s="110"/>
      <c r="AW31" s="110"/>
      <c r="AX31" s="110"/>
      <c r="AY31" s="110"/>
      <c r="AZ31" s="110"/>
      <c r="BA31" s="110"/>
    </row>
    <row r="32" spans="1:53" s="5" customFormat="1" ht="17.25" customHeight="1" x14ac:dyDescent="0.2">
      <c r="A32" s="110"/>
      <c r="B32" s="123" t="s">
        <v>31</v>
      </c>
      <c r="C32" s="124"/>
      <c r="D32" s="125">
        <v>0</v>
      </c>
      <c r="E32" s="126" t="str">
        <f>IF($D$14=0,"-",(D32*100)/$D$14)</f>
        <v>-</v>
      </c>
      <c r="F32" s="125">
        <v>0</v>
      </c>
      <c r="G32" s="126" t="str">
        <f>IF(F$14=0,"-",(F32*100)/F$14)</f>
        <v>-</v>
      </c>
      <c r="H32" s="125">
        <v>0</v>
      </c>
      <c r="I32" s="126" t="str">
        <f>IF(H$14=0,"-",(H32*100)/H$14)</f>
        <v>-</v>
      </c>
      <c r="J32" s="125">
        <v>0</v>
      </c>
      <c r="K32" s="126" t="str">
        <f>IF(J$14=0,"-",(J32*100)/J$14)</f>
        <v>-</v>
      </c>
      <c r="L32" s="125">
        <v>0</v>
      </c>
      <c r="M32" s="126" t="str">
        <f>IF(L$14=0,"-",(L32*100)/L$14)</f>
        <v>-</v>
      </c>
      <c r="N32" s="125">
        <v>0</v>
      </c>
      <c r="O32" s="126" t="str">
        <f>IF(N$14=0,"-",(N32*100)/N$14)</f>
        <v>-</v>
      </c>
      <c r="P32" s="125">
        <v>0</v>
      </c>
      <c r="Q32" s="126" t="str">
        <f>IF(P$14=0,"-",(P32*100)/P$14)</f>
        <v>-</v>
      </c>
      <c r="R32" s="125">
        <v>0</v>
      </c>
      <c r="S32" s="126" t="str">
        <f>IF(R$14=0,"-",(R32*100)/R$14)</f>
        <v>-</v>
      </c>
      <c r="T32" s="125">
        <v>0</v>
      </c>
      <c r="U32" s="126" t="str">
        <f>IF(T$14=0,"-",(T32*100)/T$14)</f>
        <v>-</v>
      </c>
      <c r="V32" s="125">
        <v>0</v>
      </c>
      <c r="W32" s="126" t="str">
        <f>IF(V$14=0,"-",(V32*100)/V$14)</f>
        <v>-</v>
      </c>
      <c r="X32" s="125">
        <v>0</v>
      </c>
      <c r="Y32" s="126" t="str">
        <f>IF(X$14=0,"-",(X32*100)/X$14)</f>
        <v>-</v>
      </c>
      <c r="Z32" s="125">
        <v>0</v>
      </c>
      <c r="AA32" s="126" t="str">
        <f>IF(Z$14=0,"-",(Z32*100)/Z$14)</f>
        <v>-</v>
      </c>
      <c r="AB32" s="125">
        <f>SUM(D32+F32+H32+J32+L32+N32+P32+R32+T32+V32+X32+Z32)</f>
        <v>0</v>
      </c>
      <c r="AC32" s="127" t="str">
        <f>IF(AB$14=0,"-",(AB32*100)/AB$14)</f>
        <v>-</v>
      </c>
      <c r="AD32" s="110"/>
      <c r="AE32" s="110"/>
      <c r="AF32" s="110"/>
      <c r="AG32" s="110"/>
      <c r="AH32" s="110"/>
      <c r="AI32" s="110"/>
      <c r="AJ32" s="110"/>
      <c r="AK32" s="110"/>
      <c r="AL32" s="110"/>
      <c r="AM32" s="110"/>
      <c r="AN32" s="110"/>
      <c r="AO32" s="110"/>
      <c r="AP32" s="110"/>
      <c r="AQ32" s="110"/>
      <c r="AR32" s="110"/>
      <c r="AS32" s="110"/>
      <c r="AT32" s="110"/>
      <c r="AU32" s="110"/>
      <c r="AV32" s="110"/>
      <c r="AW32" s="110"/>
      <c r="AX32" s="110"/>
      <c r="AY32" s="110"/>
      <c r="AZ32" s="110"/>
      <c r="BA32" s="110"/>
    </row>
    <row r="33" spans="1:53" s="5" customFormat="1" ht="17.25" customHeight="1" x14ac:dyDescent="0.2">
      <c r="A33" s="110"/>
      <c r="B33" s="123" t="s">
        <v>27</v>
      </c>
      <c r="C33" s="124"/>
      <c r="D33" s="125">
        <v>0</v>
      </c>
      <c r="E33" s="126" t="str">
        <f>IF($D$14=0,"-",(D33*100)/$D$14)</f>
        <v>-</v>
      </c>
      <c r="F33" s="125">
        <v>0</v>
      </c>
      <c r="G33" s="126" t="str">
        <f t="shared" ref="G33:G56" si="30">IF(F$14=0,"-",(F33*100)/F$14)</f>
        <v>-</v>
      </c>
      <c r="H33" s="125">
        <v>0</v>
      </c>
      <c r="I33" s="126" t="str">
        <f t="shared" ref="I33:I56" si="31">IF(H$14=0,"-",(H33*100)/H$14)</f>
        <v>-</v>
      </c>
      <c r="J33" s="125">
        <v>0</v>
      </c>
      <c r="K33" s="126" t="str">
        <f t="shared" ref="K33:K56" si="32">IF(J$14=0,"-",(J33*100)/J$14)</f>
        <v>-</v>
      </c>
      <c r="L33" s="125">
        <v>0</v>
      </c>
      <c r="M33" s="126" t="str">
        <f t="shared" ref="M33:M56" si="33">IF(L$14=0,"-",(L33*100)/L$14)</f>
        <v>-</v>
      </c>
      <c r="N33" s="125">
        <v>0</v>
      </c>
      <c r="O33" s="126" t="str">
        <f t="shared" ref="O33:O56" si="34">IF(N$14=0,"-",(N33*100)/N$14)</f>
        <v>-</v>
      </c>
      <c r="P33" s="125">
        <v>0</v>
      </c>
      <c r="Q33" s="126" t="str">
        <f t="shared" ref="Q33:Q56" si="35">IF(P$14=0,"-",(P33*100)/P$14)</f>
        <v>-</v>
      </c>
      <c r="R33" s="125">
        <v>0</v>
      </c>
      <c r="S33" s="126" t="str">
        <f t="shared" ref="S33:S56" si="36">IF(R$14=0,"-",(R33*100)/R$14)</f>
        <v>-</v>
      </c>
      <c r="T33" s="125">
        <v>0</v>
      </c>
      <c r="U33" s="126" t="str">
        <f t="shared" ref="U33:U56" si="37">IF(T$14=0,"-",(T33*100)/T$14)</f>
        <v>-</v>
      </c>
      <c r="V33" s="125">
        <v>0</v>
      </c>
      <c r="W33" s="126" t="str">
        <f t="shared" ref="W33:W56" si="38">IF(V$14=0,"-",(V33*100)/V$14)</f>
        <v>-</v>
      </c>
      <c r="X33" s="125">
        <v>0</v>
      </c>
      <c r="Y33" s="126" t="str">
        <f t="shared" ref="Y33:Y56" si="39">IF(X$14=0,"-",(X33*100)/X$14)</f>
        <v>-</v>
      </c>
      <c r="Z33" s="125">
        <v>0</v>
      </c>
      <c r="AA33" s="126" t="str">
        <f t="shared" ref="AA33:AA56" si="40">IF(Z$14=0,"-",(Z33*100)/Z$14)</f>
        <v>-</v>
      </c>
      <c r="AB33" s="125">
        <f t="shared" ref="AB33:AB53" si="41">SUM(D33+F33+H33+J33+L33+N33+P33+R33+T33+V33+X33+Z33)</f>
        <v>0</v>
      </c>
      <c r="AC33" s="127" t="str">
        <f t="shared" ref="AC33:AC56" si="42">IF(AB$14=0,"-",(AB33*100)/AB$14)</f>
        <v>-</v>
      </c>
      <c r="AD33" s="110"/>
      <c r="AE33" s="110"/>
      <c r="AF33" s="110"/>
      <c r="AG33" s="110"/>
      <c r="AH33" s="110"/>
      <c r="AI33" s="110"/>
      <c r="AJ33" s="110"/>
      <c r="AK33" s="110"/>
      <c r="AL33" s="110"/>
      <c r="AM33" s="110"/>
      <c r="AN33" s="110"/>
      <c r="AO33" s="110"/>
      <c r="AP33" s="110"/>
      <c r="AQ33" s="110"/>
      <c r="AR33" s="110"/>
      <c r="AS33" s="110"/>
      <c r="AT33" s="110"/>
      <c r="AU33" s="110"/>
      <c r="AV33" s="110"/>
      <c r="AW33" s="110"/>
      <c r="AX33" s="110"/>
      <c r="AY33" s="110"/>
      <c r="AZ33" s="110"/>
      <c r="BA33" s="110"/>
    </row>
    <row r="34" spans="1:53" s="5" customFormat="1" ht="17.25" customHeight="1" x14ac:dyDescent="0.2">
      <c r="A34" s="110"/>
      <c r="B34" s="123" t="s">
        <v>164</v>
      </c>
      <c r="C34" s="124"/>
      <c r="D34" s="125">
        <f>'Cash Flow - Y3'!C21</f>
        <v>0</v>
      </c>
      <c r="E34" s="126" t="str">
        <f t="shared" ref="E34:E56" si="43">IF($D$14=0,"-",(D34*100)/$D$14)</f>
        <v>-</v>
      </c>
      <c r="F34" s="125">
        <f>'Cash Flow - Y3'!D21</f>
        <v>0</v>
      </c>
      <c r="G34" s="126" t="str">
        <f t="shared" si="30"/>
        <v>-</v>
      </c>
      <c r="H34" s="125">
        <f>'Cash Flow - Y3'!E21</f>
        <v>0</v>
      </c>
      <c r="I34" s="126" t="str">
        <f t="shared" si="31"/>
        <v>-</v>
      </c>
      <c r="J34" s="125">
        <f>'Cash Flow - Y3'!F21</f>
        <v>0</v>
      </c>
      <c r="K34" s="126" t="str">
        <f t="shared" si="32"/>
        <v>-</v>
      </c>
      <c r="L34" s="125">
        <f>'Cash Flow - Y3'!G21</f>
        <v>0</v>
      </c>
      <c r="M34" s="126" t="str">
        <f t="shared" si="33"/>
        <v>-</v>
      </c>
      <c r="N34" s="125">
        <f>'Cash Flow - Y3'!H21</f>
        <v>0</v>
      </c>
      <c r="O34" s="126" t="str">
        <f t="shared" si="34"/>
        <v>-</v>
      </c>
      <c r="P34" s="125">
        <f>'Cash Flow - Y3'!I21</f>
        <v>0</v>
      </c>
      <c r="Q34" s="126" t="str">
        <f t="shared" si="35"/>
        <v>-</v>
      </c>
      <c r="R34" s="125">
        <f>'Cash Flow - Y3'!J21</f>
        <v>0</v>
      </c>
      <c r="S34" s="126" t="str">
        <f t="shared" si="36"/>
        <v>-</v>
      </c>
      <c r="T34" s="125">
        <f>'Cash Flow - Y3'!K21</f>
        <v>0</v>
      </c>
      <c r="U34" s="126" t="str">
        <f t="shared" si="37"/>
        <v>-</v>
      </c>
      <c r="V34" s="125">
        <f>'Cash Flow - Y3'!L21</f>
        <v>0</v>
      </c>
      <c r="W34" s="126" t="str">
        <f t="shared" si="38"/>
        <v>-</v>
      </c>
      <c r="X34" s="125">
        <f>'Cash Flow - Y3'!M21</f>
        <v>0</v>
      </c>
      <c r="Y34" s="126" t="str">
        <f t="shared" si="39"/>
        <v>-</v>
      </c>
      <c r="Z34" s="125">
        <f>'Cash Flow - Y3'!N21</f>
        <v>0</v>
      </c>
      <c r="AA34" s="126" t="str">
        <f t="shared" si="40"/>
        <v>-</v>
      </c>
      <c r="AB34" s="125">
        <f t="shared" si="41"/>
        <v>0</v>
      </c>
      <c r="AC34" s="127" t="str">
        <f t="shared" si="42"/>
        <v>-</v>
      </c>
      <c r="AD34" s="110"/>
      <c r="AE34" s="110"/>
      <c r="AF34" s="110"/>
      <c r="AG34" s="110"/>
      <c r="AH34" s="110"/>
      <c r="AI34" s="110"/>
      <c r="AJ34" s="110"/>
      <c r="AK34" s="110"/>
      <c r="AL34" s="110"/>
      <c r="AM34" s="110"/>
      <c r="AN34" s="110"/>
      <c r="AO34" s="110"/>
      <c r="AP34" s="110"/>
      <c r="AQ34" s="110"/>
      <c r="AR34" s="110"/>
      <c r="AS34" s="110"/>
      <c r="AT34" s="110"/>
      <c r="AU34" s="110"/>
      <c r="AV34" s="110"/>
      <c r="AW34" s="110"/>
      <c r="AX34" s="110"/>
      <c r="AY34" s="110"/>
      <c r="AZ34" s="110"/>
      <c r="BA34" s="110"/>
    </row>
    <row r="35" spans="1:53" s="5" customFormat="1" ht="17.25" customHeight="1" x14ac:dyDescent="0.2">
      <c r="A35" s="110"/>
      <c r="B35" s="123" t="s">
        <v>32</v>
      </c>
      <c r="C35" s="124"/>
      <c r="D35" s="125">
        <f>'Cash Flow - Y3'!C22</f>
        <v>0</v>
      </c>
      <c r="E35" s="126" t="str">
        <f t="shared" si="43"/>
        <v>-</v>
      </c>
      <c r="F35" s="125">
        <f>'Cash Flow - Y3'!D22</f>
        <v>0</v>
      </c>
      <c r="G35" s="126" t="str">
        <f t="shared" si="30"/>
        <v>-</v>
      </c>
      <c r="H35" s="125">
        <f>'Cash Flow - Y3'!E22</f>
        <v>0</v>
      </c>
      <c r="I35" s="126" t="str">
        <f t="shared" si="31"/>
        <v>-</v>
      </c>
      <c r="J35" s="125">
        <f>'Cash Flow - Y3'!F22</f>
        <v>0</v>
      </c>
      <c r="K35" s="126" t="str">
        <f t="shared" si="32"/>
        <v>-</v>
      </c>
      <c r="L35" s="125">
        <f>'Cash Flow - Y3'!G22</f>
        <v>0</v>
      </c>
      <c r="M35" s="126" t="str">
        <f t="shared" si="33"/>
        <v>-</v>
      </c>
      <c r="N35" s="125">
        <f>'Cash Flow - Y3'!H22</f>
        <v>0</v>
      </c>
      <c r="O35" s="126" t="str">
        <f t="shared" si="34"/>
        <v>-</v>
      </c>
      <c r="P35" s="125">
        <f>'Cash Flow - Y3'!I22</f>
        <v>0</v>
      </c>
      <c r="Q35" s="126" t="str">
        <f t="shared" si="35"/>
        <v>-</v>
      </c>
      <c r="R35" s="125">
        <f>'Cash Flow - Y3'!J22</f>
        <v>0</v>
      </c>
      <c r="S35" s="126" t="str">
        <f t="shared" si="36"/>
        <v>-</v>
      </c>
      <c r="T35" s="125">
        <f>'Cash Flow - Y3'!K22</f>
        <v>0</v>
      </c>
      <c r="U35" s="126" t="str">
        <f t="shared" si="37"/>
        <v>-</v>
      </c>
      <c r="V35" s="125">
        <f>'Cash Flow - Y3'!L22</f>
        <v>0</v>
      </c>
      <c r="W35" s="126" t="str">
        <f t="shared" si="38"/>
        <v>-</v>
      </c>
      <c r="X35" s="125">
        <f>'Cash Flow - Y3'!M22</f>
        <v>0</v>
      </c>
      <c r="Y35" s="126" t="str">
        <f t="shared" si="39"/>
        <v>-</v>
      </c>
      <c r="Z35" s="125">
        <f>'Cash Flow - Y3'!N22</f>
        <v>0</v>
      </c>
      <c r="AA35" s="126" t="str">
        <f t="shared" si="40"/>
        <v>-</v>
      </c>
      <c r="AB35" s="125">
        <f t="shared" si="41"/>
        <v>0</v>
      </c>
      <c r="AC35" s="127" t="str">
        <f t="shared" si="42"/>
        <v>-</v>
      </c>
      <c r="AD35" s="110"/>
      <c r="AE35" s="110"/>
      <c r="AF35" s="110"/>
      <c r="AG35" s="110"/>
      <c r="AH35" s="110"/>
      <c r="AI35" s="110"/>
      <c r="AJ35" s="110"/>
      <c r="AK35" s="110"/>
      <c r="AL35" s="110"/>
      <c r="AM35" s="110"/>
      <c r="AN35" s="110"/>
      <c r="AO35" s="110"/>
      <c r="AP35" s="110"/>
      <c r="AQ35" s="110"/>
      <c r="AR35" s="110"/>
      <c r="AS35" s="110"/>
      <c r="AT35" s="110"/>
      <c r="AU35" s="110"/>
      <c r="AV35" s="110"/>
      <c r="AW35" s="110"/>
      <c r="AX35" s="110"/>
      <c r="AY35" s="110"/>
      <c r="AZ35" s="110"/>
      <c r="BA35" s="110"/>
    </row>
    <row r="36" spans="1:53" s="5" customFormat="1" ht="17.25" customHeight="1" x14ac:dyDescent="0.2">
      <c r="A36" s="110"/>
      <c r="B36" s="123" t="s">
        <v>33</v>
      </c>
      <c r="C36" s="124"/>
      <c r="D36" s="125">
        <f>'Cash Flow - Y3'!C23</f>
        <v>0</v>
      </c>
      <c r="E36" s="126" t="str">
        <f t="shared" si="43"/>
        <v>-</v>
      </c>
      <c r="F36" s="125">
        <f>'Cash Flow - Y3'!D23</f>
        <v>0</v>
      </c>
      <c r="G36" s="126" t="str">
        <f t="shared" si="30"/>
        <v>-</v>
      </c>
      <c r="H36" s="125">
        <f>'Cash Flow - Y3'!E23</f>
        <v>0</v>
      </c>
      <c r="I36" s="126" t="str">
        <f t="shared" si="31"/>
        <v>-</v>
      </c>
      <c r="J36" s="125">
        <f>'Cash Flow - Y3'!F23</f>
        <v>0</v>
      </c>
      <c r="K36" s="126" t="str">
        <f t="shared" si="32"/>
        <v>-</v>
      </c>
      <c r="L36" s="125">
        <f>'Cash Flow - Y3'!G23</f>
        <v>0</v>
      </c>
      <c r="M36" s="126" t="str">
        <f t="shared" si="33"/>
        <v>-</v>
      </c>
      <c r="N36" s="125">
        <f>'Cash Flow - Y3'!H23</f>
        <v>0</v>
      </c>
      <c r="O36" s="126" t="str">
        <f t="shared" si="34"/>
        <v>-</v>
      </c>
      <c r="P36" s="125">
        <f>'Cash Flow - Y3'!I23</f>
        <v>0</v>
      </c>
      <c r="Q36" s="126" t="str">
        <f t="shared" si="35"/>
        <v>-</v>
      </c>
      <c r="R36" s="125">
        <f>'Cash Flow - Y3'!J23</f>
        <v>0</v>
      </c>
      <c r="S36" s="126" t="str">
        <f t="shared" si="36"/>
        <v>-</v>
      </c>
      <c r="T36" s="125">
        <f>'Cash Flow - Y3'!K23</f>
        <v>0</v>
      </c>
      <c r="U36" s="126" t="str">
        <f t="shared" si="37"/>
        <v>-</v>
      </c>
      <c r="V36" s="125">
        <f>'Cash Flow - Y3'!L23</f>
        <v>0</v>
      </c>
      <c r="W36" s="126" t="str">
        <f t="shared" si="38"/>
        <v>-</v>
      </c>
      <c r="X36" s="125">
        <f>'Cash Flow - Y3'!M23</f>
        <v>0</v>
      </c>
      <c r="Y36" s="126" t="str">
        <f t="shared" si="39"/>
        <v>-</v>
      </c>
      <c r="Z36" s="125">
        <f>'Cash Flow - Y3'!N23</f>
        <v>0</v>
      </c>
      <c r="AA36" s="126" t="str">
        <f t="shared" si="40"/>
        <v>-</v>
      </c>
      <c r="AB36" s="125">
        <f t="shared" si="41"/>
        <v>0</v>
      </c>
      <c r="AC36" s="127" t="str">
        <f t="shared" si="42"/>
        <v>-</v>
      </c>
      <c r="AD36" s="110"/>
      <c r="AE36" s="110"/>
      <c r="AF36" s="110"/>
      <c r="AG36" s="110"/>
      <c r="AH36" s="110"/>
      <c r="AI36" s="110"/>
      <c r="AJ36" s="110"/>
      <c r="AK36" s="110"/>
      <c r="AL36" s="110"/>
      <c r="AM36" s="110"/>
      <c r="AN36" s="110"/>
      <c r="AO36" s="110"/>
      <c r="AP36" s="110"/>
      <c r="AQ36" s="110"/>
      <c r="AR36" s="110"/>
      <c r="AS36" s="110"/>
      <c r="AT36" s="110"/>
      <c r="AU36" s="110"/>
      <c r="AV36" s="110"/>
      <c r="AW36" s="110"/>
      <c r="AX36" s="110"/>
      <c r="AY36" s="110"/>
      <c r="AZ36" s="110"/>
      <c r="BA36" s="110"/>
    </row>
    <row r="37" spans="1:53" s="5" customFormat="1" ht="17.25" customHeight="1" x14ac:dyDescent="0.2">
      <c r="A37" s="110"/>
      <c r="B37" s="123" t="s">
        <v>3</v>
      </c>
      <c r="C37" s="124"/>
      <c r="D37" s="125">
        <f>'Cash Flow - Y3'!C24</f>
        <v>0</v>
      </c>
      <c r="E37" s="126" t="str">
        <f t="shared" si="43"/>
        <v>-</v>
      </c>
      <c r="F37" s="125">
        <f>'Cash Flow - Y3'!D24</f>
        <v>0</v>
      </c>
      <c r="G37" s="126" t="str">
        <f t="shared" si="30"/>
        <v>-</v>
      </c>
      <c r="H37" s="125">
        <f>'Cash Flow - Y3'!E24</f>
        <v>0</v>
      </c>
      <c r="I37" s="126" t="str">
        <f t="shared" si="31"/>
        <v>-</v>
      </c>
      <c r="J37" s="125">
        <f>'Cash Flow - Y3'!F24</f>
        <v>0</v>
      </c>
      <c r="K37" s="126" t="str">
        <f t="shared" si="32"/>
        <v>-</v>
      </c>
      <c r="L37" s="125">
        <f>'Cash Flow - Y3'!G24</f>
        <v>0</v>
      </c>
      <c r="M37" s="126" t="str">
        <f t="shared" si="33"/>
        <v>-</v>
      </c>
      <c r="N37" s="125">
        <f>'Cash Flow - Y3'!H24</f>
        <v>0</v>
      </c>
      <c r="O37" s="126" t="str">
        <f t="shared" si="34"/>
        <v>-</v>
      </c>
      <c r="P37" s="125">
        <f>'Cash Flow - Y3'!I24</f>
        <v>0</v>
      </c>
      <c r="Q37" s="126" t="str">
        <f t="shared" si="35"/>
        <v>-</v>
      </c>
      <c r="R37" s="125">
        <f>'Cash Flow - Y3'!J24</f>
        <v>0</v>
      </c>
      <c r="S37" s="126" t="str">
        <f t="shared" si="36"/>
        <v>-</v>
      </c>
      <c r="T37" s="125">
        <f>'Cash Flow - Y3'!K24</f>
        <v>0</v>
      </c>
      <c r="U37" s="126" t="str">
        <f t="shared" si="37"/>
        <v>-</v>
      </c>
      <c r="V37" s="125">
        <f>'Cash Flow - Y3'!L24</f>
        <v>0</v>
      </c>
      <c r="W37" s="126" t="str">
        <f t="shared" si="38"/>
        <v>-</v>
      </c>
      <c r="X37" s="125">
        <f>'Cash Flow - Y3'!M24</f>
        <v>0</v>
      </c>
      <c r="Y37" s="126" t="str">
        <f t="shared" si="39"/>
        <v>-</v>
      </c>
      <c r="Z37" s="125">
        <f>'Cash Flow - Y3'!N24</f>
        <v>0</v>
      </c>
      <c r="AA37" s="126" t="str">
        <f t="shared" si="40"/>
        <v>-</v>
      </c>
      <c r="AB37" s="125">
        <f t="shared" si="41"/>
        <v>0</v>
      </c>
      <c r="AC37" s="127" t="str">
        <f t="shared" si="42"/>
        <v>-</v>
      </c>
      <c r="AD37" s="110"/>
      <c r="AE37" s="110"/>
      <c r="AF37" s="110"/>
      <c r="AG37" s="110"/>
      <c r="AH37" s="110"/>
      <c r="AI37" s="110"/>
      <c r="AJ37" s="110"/>
      <c r="AK37" s="110"/>
      <c r="AL37" s="110"/>
      <c r="AM37" s="110"/>
      <c r="AN37" s="110"/>
      <c r="AO37" s="110"/>
      <c r="AP37" s="110"/>
      <c r="AQ37" s="110"/>
      <c r="AR37" s="110"/>
      <c r="AS37" s="110"/>
      <c r="AT37" s="110"/>
      <c r="AU37" s="110"/>
      <c r="AV37" s="110"/>
      <c r="AW37" s="110"/>
      <c r="AX37" s="110"/>
      <c r="AY37" s="110"/>
      <c r="AZ37" s="110"/>
      <c r="BA37" s="110"/>
    </row>
    <row r="38" spans="1:53" s="5" customFormat="1" ht="17.25" customHeight="1" x14ac:dyDescent="0.2">
      <c r="A38" s="110"/>
      <c r="B38" s="123" t="s">
        <v>4</v>
      </c>
      <c r="C38" s="124"/>
      <c r="D38" s="125">
        <f>'Cash Flow - Y3'!C25</f>
        <v>0</v>
      </c>
      <c r="E38" s="126" t="str">
        <f t="shared" si="43"/>
        <v>-</v>
      </c>
      <c r="F38" s="125">
        <f>'Cash Flow - Y3'!D25</f>
        <v>0</v>
      </c>
      <c r="G38" s="126" t="str">
        <f t="shared" si="30"/>
        <v>-</v>
      </c>
      <c r="H38" s="125">
        <f>'Cash Flow - Y3'!E25</f>
        <v>0</v>
      </c>
      <c r="I38" s="126" t="str">
        <f t="shared" si="31"/>
        <v>-</v>
      </c>
      <c r="J38" s="125">
        <f>'Cash Flow - Y3'!F25</f>
        <v>0</v>
      </c>
      <c r="K38" s="126" t="str">
        <f t="shared" si="32"/>
        <v>-</v>
      </c>
      <c r="L38" s="125">
        <f>'Cash Flow - Y3'!G25</f>
        <v>0</v>
      </c>
      <c r="M38" s="126" t="str">
        <f t="shared" si="33"/>
        <v>-</v>
      </c>
      <c r="N38" s="125">
        <f>'Cash Flow - Y3'!H25</f>
        <v>0</v>
      </c>
      <c r="O38" s="126" t="str">
        <f t="shared" si="34"/>
        <v>-</v>
      </c>
      <c r="P38" s="125">
        <f>'Cash Flow - Y3'!I25</f>
        <v>0</v>
      </c>
      <c r="Q38" s="126" t="str">
        <f t="shared" si="35"/>
        <v>-</v>
      </c>
      <c r="R38" s="125">
        <f>'Cash Flow - Y3'!J25</f>
        <v>0</v>
      </c>
      <c r="S38" s="126" t="str">
        <f t="shared" si="36"/>
        <v>-</v>
      </c>
      <c r="T38" s="125">
        <f>'Cash Flow - Y3'!K25</f>
        <v>0</v>
      </c>
      <c r="U38" s="126" t="str">
        <f t="shared" si="37"/>
        <v>-</v>
      </c>
      <c r="V38" s="125">
        <f>'Cash Flow - Y3'!L25</f>
        <v>0</v>
      </c>
      <c r="W38" s="126" t="str">
        <f t="shared" si="38"/>
        <v>-</v>
      </c>
      <c r="X38" s="125">
        <f>'Cash Flow - Y3'!M25</f>
        <v>0</v>
      </c>
      <c r="Y38" s="126" t="str">
        <f t="shared" si="39"/>
        <v>-</v>
      </c>
      <c r="Z38" s="125">
        <f>'Cash Flow - Y3'!N25</f>
        <v>0</v>
      </c>
      <c r="AA38" s="126" t="str">
        <f t="shared" si="40"/>
        <v>-</v>
      </c>
      <c r="AB38" s="125">
        <f t="shared" si="41"/>
        <v>0</v>
      </c>
      <c r="AC38" s="127" t="str">
        <f t="shared" si="42"/>
        <v>-</v>
      </c>
      <c r="AD38" s="110"/>
      <c r="AE38" s="110"/>
      <c r="AF38" s="110"/>
      <c r="AG38" s="110"/>
      <c r="AH38" s="110"/>
      <c r="AI38" s="110"/>
      <c r="AJ38" s="110"/>
      <c r="AK38" s="110"/>
      <c r="AL38" s="110"/>
      <c r="AM38" s="110"/>
      <c r="AN38" s="110"/>
      <c r="AO38" s="110"/>
      <c r="AP38" s="110"/>
      <c r="AQ38" s="110"/>
      <c r="AR38" s="110"/>
      <c r="AS38" s="110"/>
      <c r="AT38" s="110"/>
      <c r="AU38" s="110"/>
      <c r="AV38" s="110"/>
      <c r="AW38" s="110"/>
      <c r="AX38" s="110"/>
      <c r="AY38" s="110"/>
      <c r="AZ38" s="110"/>
      <c r="BA38" s="110"/>
    </row>
    <row r="39" spans="1:53" s="5" customFormat="1" ht="17.25" customHeight="1" x14ac:dyDescent="0.2">
      <c r="A39" s="110"/>
      <c r="B39" s="123" t="s">
        <v>5</v>
      </c>
      <c r="C39" s="124"/>
      <c r="D39" s="125">
        <f>'Cash Flow - Y3'!C26</f>
        <v>0</v>
      </c>
      <c r="E39" s="126" t="str">
        <f t="shared" si="43"/>
        <v>-</v>
      </c>
      <c r="F39" s="125">
        <f>'Cash Flow - Y3'!D26</f>
        <v>0</v>
      </c>
      <c r="G39" s="126" t="str">
        <f t="shared" si="30"/>
        <v>-</v>
      </c>
      <c r="H39" s="125">
        <f>'Cash Flow - Y3'!E26</f>
        <v>0</v>
      </c>
      <c r="I39" s="126" t="str">
        <f t="shared" si="31"/>
        <v>-</v>
      </c>
      <c r="J39" s="125">
        <f>'Cash Flow - Y3'!F26</f>
        <v>0</v>
      </c>
      <c r="K39" s="126" t="str">
        <f t="shared" si="32"/>
        <v>-</v>
      </c>
      <c r="L39" s="125">
        <f>'Cash Flow - Y3'!G26</f>
        <v>0</v>
      </c>
      <c r="M39" s="126" t="str">
        <f t="shared" si="33"/>
        <v>-</v>
      </c>
      <c r="N39" s="125">
        <f>'Cash Flow - Y3'!H26</f>
        <v>0</v>
      </c>
      <c r="O39" s="126" t="str">
        <f t="shared" si="34"/>
        <v>-</v>
      </c>
      <c r="P39" s="125">
        <f>'Cash Flow - Y3'!I26</f>
        <v>0</v>
      </c>
      <c r="Q39" s="126" t="str">
        <f t="shared" si="35"/>
        <v>-</v>
      </c>
      <c r="R39" s="125">
        <f>'Cash Flow - Y3'!J26</f>
        <v>0</v>
      </c>
      <c r="S39" s="126" t="str">
        <f t="shared" si="36"/>
        <v>-</v>
      </c>
      <c r="T39" s="125">
        <f>'Cash Flow - Y3'!K26</f>
        <v>0</v>
      </c>
      <c r="U39" s="126" t="str">
        <f t="shared" si="37"/>
        <v>-</v>
      </c>
      <c r="V39" s="125">
        <f>'Cash Flow - Y3'!L26</f>
        <v>0</v>
      </c>
      <c r="W39" s="126" t="str">
        <f t="shared" si="38"/>
        <v>-</v>
      </c>
      <c r="X39" s="125">
        <f>'Cash Flow - Y3'!M26</f>
        <v>0</v>
      </c>
      <c r="Y39" s="126" t="str">
        <f t="shared" si="39"/>
        <v>-</v>
      </c>
      <c r="Z39" s="125">
        <f>'Cash Flow - Y3'!N26</f>
        <v>0</v>
      </c>
      <c r="AA39" s="126" t="str">
        <f t="shared" si="40"/>
        <v>-</v>
      </c>
      <c r="AB39" s="125">
        <f t="shared" si="41"/>
        <v>0</v>
      </c>
      <c r="AC39" s="127" t="str">
        <f t="shared" si="42"/>
        <v>-</v>
      </c>
      <c r="AD39" s="110"/>
      <c r="AE39" s="110"/>
      <c r="AF39" s="110"/>
      <c r="AG39" s="110"/>
      <c r="AH39" s="110"/>
      <c r="AI39" s="110"/>
      <c r="AJ39" s="110"/>
      <c r="AK39" s="110"/>
      <c r="AL39" s="110"/>
      <c r="AM39" s="110"/>
      <c r="AN39" s="110"/>
      <c r="AO39" s="110"/>
      <c r="AP39" s="110"/>
      <c r="AQ39" s="110"/>
      <c r="AR39" s="110"/>
      <c r="AS39" s="110"/>
      <c r="AT39" s="110"/>
      <c r="AU39" s="110"/>
      <c r="AV39" s="110"/>
      <c r="AW39" s="110"/>
      <c r="AX39" s="110"/>
      <c r="AY39" s="110"/>
      <c r="AZ39" s="110"/>
      <c r="BA39" s="110"/>
    </row>
    <row r="40" spans="1:53" s="5" customFormat="1" ht="17.25" customHeight="1" x14ac:dyDescent="0.2">
      <c r="A40" s="110"/>
      <c r="B40" s="123" t="s">
        <v>34</v>
      </c>
      <c r="C40" s="124"/>
      <c r="D40" s="125">
        <f>'Cash Flow - Y3'!C27</f>
        <v>0</v>
      </c>
      <c r="E40" s="126" t="str">
        <f t="shared" si="43"/>
        <v>-</v>
      </c>
      <c r="F40" s="125">
        <f>'Cash Flow - Y3'!D27</f>
        <v>0</v>
      </c>
      <c r="G40" s="126" t="str">
        <f t="shared" si="30"/>
        <v>-</v>
      </c>
      <c r="H40" s="125">
        <f>'Cash Flow - Y3'!E27</f>
        <v>0</v>
      </c>
      <c r="I40" s="126" t="str">
        <f t="shared" si="31"/>
        <v>-</v>
      </c>
      <c r="J40" s="125">
        <f>'Cash Flow - Y3'!F27</f>
        <v>0</v>
      </c>
      <c r="K40" s="126" t="str">
        <f t="shared" si="32"/>
        <v>-</v>
      </c>
      <c r="L40" s="125">
        <f>'Cash Flow - Y3'!G27</f>
        <v>0</v>
      </c>
      <c r="M40" s="126" t="str">
        <f t="shared" si="33"/>
        <v>-</v>
      </c>
      <c r="N40" s="125">
        <f>'Cash Flow - Y3'!H27</f>
        <v>0</v>
      </c>
      <c r="O40" s="126" t="str">
        <f t="shared" si="34"/>
        <v>-</v>
      </c>
      <c r="P40" s="125">
        <f>'Cash Flow - Y3'!I27</f>
        <v>0</v>
      </c>
      <c r="Q40" s="126" t="str">
        <f t="shared" si="35"/>
        <v>-</v>
      </c>
      <c r="R40" s="125">
        <f>'Cash Flow - Y3'!J27</f>
        <v>0</v>
      </c>
      <c r="S40" s="126" t="str">
        <f t="shared" si="36"/>
        <v>-</v>
      </c>
      <c r="T40" s="125">
        <f>'Cash Flow - Y3'!K27</f>
        <v>0</v>
      </c>
      <c r="U40" s="126" t="str">
        <f t="shared" si="37"/>
        <v>-</v>
      </c>
      <c r="V40" s="125">
        <f>'Cash Flow - Y3'!L27</f>
        <v>0</v>
      </c>
      <c r="W40" s="126" t="str">
        <f t="shared" si="38"/>
        <v>-</v>
      </c>
      <c r="X40" s="125">
        <f>'Cash Flow - Y3'!M27</f>
        <v>0</v>
      </c>
      <c r="Y40" s="126" t="str">
        <f t="shared" si="39"/>
        <v>-</v>
      </c>
      <c r="Z40" s="125">
        <f>'Cash Flow - Y3'!N27</f>
        <v>0</v>
      </c>
      <c r="AA40" s="126" t="str">
        <f t="shared" si="40"/>
        <v>-</v>
      </c>
      <c r="AB40" s="125">
        <f t="shared" si="41"/>
        <v>0</v>
      </c>
      <c r="AC40" s="127" t="str">
        <f t="shared" si="42"/>
        <v>-</v>
      </c>
      <c r="AD40" s="110"/>
      <c r="AE40" s="110"/>
      <c r="AF40" s="110"/>
      <c r="AG40" s="110"/>
      <c r="AH40" s="110"/>
      <c r="AI40" s="110"/>
      <c r="AJ40" s="110"/>
      <c r="AK40" s="110"/>
      <c r="AL40" s="110"/>
      <c r="AM40" s="110"/>
      <c r="AN40" s="110"/>
      <c r="AO40" s="110"/>
      <c r="AP40" s="110"/>
      <c r="AQ40" s="110"/>
      <c r="AR40" s="110"/>
      <c r="AS40" s="110"/>
      <c r="AT40" s="110"/>
      <c r="AU40" s="110"/>
      <c r="AV40" s="110"/>
      <c r="AW40" s="110"/>
      <c r="AX40" s="110"/>
      <c r="AY40" s="110"/>
      <c r="AZ40" s="110"/>
      <c r="BA40" s="110"/>
    </row>
    <row r="41" spans="1:53" s="5" customFormat="1" ht="17.25" customHeight="1" x14ac:dyDescent="0.2">
      <c r="A41" s="110"/>
      <c r="B41" s="123" t="s">
        <v>35</v>
      </c>
      <c r="C41" s="124"/>
      <c r="D41" s="125">
        <f>'Cash Flow - Y3'!C28</f>
        <v>0</v>
      </c>
      <c r="E41" s="126" t="str">
        <f t="shared" si="43"/>
        <v>-</v>
      </c>
      <c r="F41" s="125">
        <f>'Cash Flow - Y3'!D28</f>
        <v>0</v>
      </c>
      <c r="G41" s="126" t="str">
        <f t="shared" si="30"/>
        <v>-</v>
      </c>
      <c r="H41" s="125">
        <f>'Cash Flow - Y3'!E28</f>
        <v>0</v>
      </c>
      <c r="I41" s="126" t="str">
        <f t="shared" si="31"/>
        <v>-</v>
      </c>
      <c r="J41" s="125">
        <f>'Cash Flow - Y3'!F28</f>
        <v>0</v>
      </c>
      <c r="K41" s="126" t="str">
        <f t="shared" si="32"/>
        <v>-</v>
      </c>
      <c r="L41" s="125">
        <f>'Cash Flow - Y3'!G28</f>
        <v>0</v>
      </c>
      <c r="M41" s="126" t="str">
        <f t="shared" si="33"/>
        <v>-</v>
      </c>
      <c r="N41" s="125">
        <f>'Cash Flow - Y3'!H28</f>
        <v>0</v>
      </c>
      <c r="O41" s="126" t="str">
        <f t="shared" si="34"/>
        <v>-</v>
      </c>
      <c r="P41" s="125">
        <f>'Cash Flow - Y3'!I28</f>
        <v>0</v>
      </c>
      <c r="Q41" s="126" t="str">
        <f t="shared" si="35"/>
        <v>-</v>
      </c>
      <c r="R41" s="125">
        <f>'Cash Flow - Y3'!J28</f>
        <v>0</v>
      </c>
      <c r="S41" s="126" t="str">
        <f t="shared" si="36"/>
        <v>-</v>
      </c>
      <c r="T41" s="125">
        <f>'Cash Flow - Y3'!K28</f>
        <v>0</v>
      </c>
      <c r="U41" s="126" t="str">
        <f t="shared" si="37"/>
        <v>-</v>
      </c>
      <c r="V41" s="125">
        <f>'Cash Flow - Y3'!L28</f>
        <v>0</v>
      </c>
      <c r="W41" s="126" t="str">
        <f t="shared" si="38"/>
        <v>-</v>
      </c>
      <c r="X41" s="125">
        <f>'Cash Flow - Y3'!M28</f>
        <v>0</v>
      </c>
      <c r="Y41" s="126" t="str">
        <f t="shared" si="39"/>
        <v>-</v>
      </c>
      <c r="Z41" s="125">
        <f>'Cash Flow - Y3'!N28</f>
        <v>0</v>
      </c>
      <c r="AA41" s="126" t="str">
        <f t="shared" si="40"/>
        <v>-</v>
      </c>
      <c r="AB41" s="125">
        <f t="shared" si="41"/>
        <v>0</v>
      </c>
      <c r="AC41" s="127" t="str">
        <f t="shared" si="42"/>
        <v>-</v>
      </c>
      <c r="AD41" s="110"/>
      <c r="AE41" s="110"/>
      <c r="AF41" s="110"/>
      <c r="AG41" s="110"/>
      <c r="AH41" s="110"/>
      <c r="AI41" s="110"/>
      <c r="AJ41" s="110"/>
      <c r="AK41" s="110"/>
      <c r="AL41" s="110"/>
      <c r="AM41" s="110"/>
      <c r="AN41" s="110"/>
      <c r="AO41" s="110"/>
      <c r="AP41" s="110"/>
      <c r="AQ41" s="110"/>
      <c r="AR41" s="110"/>
      <c r="AS41" s="110"/>
      <c r="AT41" s="110"/>
      <c r="AU41" s="110"/>
      <c r="AV41" s="110"/>
      <c r="AW41" s="110"/>
      <c r="AX41" s="110"/>
      <c r="AY41" s="110"/>
      <c r="AZ41" s="110"/>
      <c r="BA41" s="110"/>
    </row>
    <row r="42" spans="1:53" s="5" customFormat="1" ht="17.25" customHeight="1" x14ac:dyDescent="0.2">
      <c r="A42" s="110"/>
      <c r="B42" s="123" t="s">
        <v>36</v>
      </c>
      <c r="C42" s="124"/>
      <c r="D42" s="125">
        <f>'Cash Flow - Y3'!C29</f>
        <v>0</v>
      </c>
      <c r="E42" s="126" t="str">
        <f t="shared" si="43"/>
        <v>-</v>
      </c>
      <c r="F42" s="125">
        <f>'Cash Flow - Y3'!D29</f>
        <v>0</v>
      </c>
      <c r="G42" s="126" t="str">
        <f t="shared" si="30"/>
        <v>-</v>
      </c>
      <c r="H42" s="125">
        <f>'Cash Flow - Y3'!E29</f>
        <v>0</v>
      </c>
      <c r="I42" s="126" t="str">
        <f t="shared" si="31"/>
        <v>-</v>
      </c>
      <c r="J42" s="125">
        <f>'Cash Flow - Y3'!F29</f>
        <v>0</v>
      </c>
      <c r="K42" s="126" t="str">
        <f t="shared" si="32"/>
        <v>-</v>
      </c>
      <c r="L42" s="125">
        <f>'Cash Flow - Y3'!G29</f>
        <v>0</v>
      </c>
      <c r="M42" s="126" t="str">
        <f t="shared" si="33"/>
        <v>-</v>
      </c>
      <c r="N42" s="125">
        <f>'Cash Flow - Y3'!H29</f>
        <v>0</v>
      </c>
      <c r="O42" s="126" t="str">
        <f t="shared" si="34"/>
        <v>-</v>
      </c>
      <c r="P42" s="125">
        <f>'Cash Flow - Y3'!I29</f>
        <v>0</v>
      </c>
      <c r="Q42" s="126" t="str">
        <f t="shared" si="35"/>
        <v>-</v>
      </c>
      <c r="R42" s="125">
        <f>'Cash Flow - Y3'!J29</f>
        <v>0</v>
      </c>
      <c r="S42" s="126" t="str">
        <f t="shared" si="36"/>
        <v>-</v>
      </c>
      <c r="T42" s="125">
        <f>'Cash Flow - Y3'!K29</f>
        <v>0</v>
      </c>
      <c r="U42" s="126" t="str">
        <f t="shared" si="37"/>
        <v>-</v>
      </c>
      <c r="V42" s="125">
        <f>'Cash Flow - Y3'!L29</f>
        <v>0</v>
      </c>
      <c r="W42" s="126" t="str">
        <f t="shared" si="38"/>
        <v>-</v>
      </c>
      <c r="X42" s="125">
        <f>'Cash Flow - Y3'!M29</f>
        <v>0</v>
      </c>
      <c r="Y42" s="126" t="str">
        <f t="shared" si="39"/>
        <v>-</v>
      </c>
      <c r="Z42" s="125">
        <f>'Cash Flow - Y3'!N29</f>
        <v>0</v>
      </c>
      <c r="AA42" s="126" t="str">
        <f t="shared" si="40"/>
        <v>-</v>
      </c>
      <c r="AB42" s="125">
        <f t="shared" si="41"/>
        <v>0</v>
      </c>
      <c r="AC42" s="127" t="str">
        <f t="shared" si="42"/>
        <v>-</v>
      </c>
      <c r="AD42" s="110"/>
      <c r="AE42" s="110"/>
      <c r="AF42" s="110"/>
      <c r="AG42" s="110"/>
      <c r="AH42" s="110"/>
      <c r="AI42" s="110"/>
      <c r="AJ42" s="110"/>
      <c r="AK42" s="110"/>
      <c r="AL42" s="110"/>
      <c r="AM42" s="110"/>
      <c r="AN42" s="110"/>
      <c r="AO42" s="110"/>
      <c r="AP42" s="110"/>
      <c r="AQ42" s="110"/>
      <c r="AR42" s="110"/>
      <c r="AS42" s="110"/>
      <c r="AT42" s="110"/>
      <c r="AU42" s="110"/>
      <c r="AV42" s="110"/>
      <c r="AW42" s="110"/>
      <c r="AX42" s="110"/>
      <c r="AY42" s="110"/>
      <c r="AZ42" s="110"/>
      <c r="BA42" s="110"/>
    </row>
    <row r="43" spans="1:53" s="5" customFormat="1" ht="17.25" customHeight="1" x14ac:dyDescent="0.2">
      <c r="A43" s="110"/>
      <c r="B43" s="123" t="s">
        <v>37</v>
      </c>
      <c r="C43" s="124"/>
      <c r="D43" s="125">
        <f>'Cash Flow - Y3'!C30</f>
        <v>0</v>
      </c>
      <c r="E43" s="126" t="str">
        <f t="shared" si="43"/>
        <v>-</v>
      </c>
      <c r="F43" s="125">
        <f>'Cash Flow - Y3'!D30</f>
        <v>0</v>
      </c>
      <c r="G43" s="126" t="str">
        <f t="shared" si="30"/>
        <v>-</v>
      </c>
      <c r="H43" s="125">
        <f>'Cash Flow - Y3'!E30</f>
        <v>0</v>
      </c>
      <c r="I43" s="126" t="str">
        <f t="shared" si="31"/>
        <v>-</v>
      </c>
      <c r="J43" s="125">
        <f>'Cash Flow - Y3'!F30</f>
        <v>0</v>
      </c>
      <c r="K43" s="126" t="str">
        <f t="shared" si="32"/>
        <v>-</v>
      </c>
      <c r="L43" s="125">
        <f>'Cash Flow - Y3'!G30</f>
        <v>0</v>
      </c>
      <c r="M43" s="126" t="str">
        <f t="shared" si="33"/>
        <v>-</v>
      </c>
      <c r="N43" s="125">
        <f>'Cash Flow - Y3'!H30</f>
        <v>0</v>
      </c>
      <c r="O43" s="126" t="str">
        <f t="shared" si="34"/>
        <v>-</v>
      </c>
      <c r="P43" s="125">
        <f>'Cash Flow - Y3'!I30</f>
        <v>0</v>
      </c>
      <c r="Q43" s="126" t="str">
        <f t="shared" si="35"/>
        <v>-</v>
      </c>
      <c r="R43" s="125">
        <f>'Cash Flow - Y3'!J30</f>
        <v>0</v>
      </c>
      <c r="S43" s="126" t="str">
        <f t="shared" si="36"/>
        <v>-</v>
      </c>
      <c r="T43" s="125">
        <f>'Cash Flow - Y3'!K30</f>
        <v>0</v>
      </c>
      <c r="U43" s="126" t="str">
        <f t="shared" si="37"/>
        <v>-</v>
      </c>
      <c r="V43" s="125">
        <f>'Cash Flow - Y3'!L30</f>
        <v>0</v>
      </c>
      <c r="W43" s="126" t="str">
        <f t="shared" si="38"/>
        <v>-</v>
      </c>
      <c r="X43" s="125">
        <f>'Cash Flow - Y3'!M30</f>
        <v>0</v>
      </c>
      <c r="Y43" s="126" t="str">
        <f t="shared" si="39"/>
        <v>-</v>
      </c>
      <c r="Z43" s="125">
        <f>'Cash Flow - Y3'!N30</f>
        <v>0</v>
      </c>
      <c r="AA43" s="126" t="str">
        <f t="shared" si="40"/>
        <v>-</v>
      </c>
      <c r="AB43" s="125">
        <f t="shared" si="41"/>
        <v>0</v>
      </c>
      <c r="AC43" s="127" t="str">
        <f t="shared" si="42"/>
        <v>-</v>
      </c>
      <c r="AD43" s="110"/>
      <c r="AE43" s="110"/>
      <c r="AF43" s="110"/>
      <c r="AG43" s="110"/>
      <c r="AH43" s="110"/>
      <c r="AI43" s="110"/>
      <c r="AJ43" s="110"/>
      <c r="AK43" s="110"/>
      <c r="AL43" s="110"/>
      <c r="AM43" s="110"/>
      <c r="AN43" s="110"/>
      <c r="AO43" s="110"/>
      <c r="AP43" s="110"/>
      <c r="AQ43" s="110"/>
      <c r="AR43" s="110"/>
      <c r="AS43" s="110"/>
      <c r="AT43" s="110"/>
      <c r="AU43" s="110"/>
      <c r="AV43" s="110"/>
      <c r="AW43" s="110"/>
      <c r="AX43" s="110"/>
      <c r="AY43" s="110"/>
      <c r="AZ43" s="110"/>
      <c r="BA43" s="110"/>
    </row>
    <row r="44" spans="1:53" s="5" customFormat="1" ht="17.25" customHeight="1" x14ac:dyDescent="0.2">
      <c r="A44" s="110"/>
      <c r="B44" s="123" t="s">
        <v>38</v>
      </c>
      <c r="C44" s="124"/>
      <c r="D44" s="125">
        <f>'Cash Flow - Y3'!C31</f>
        <v>0</v>
      </c>
      <c r="E44" s="126" t="str">
        <f t="shared" si="43"/>
        <v>-</v>
      </c>
      <c r="F44" s="125">
        <f>'Cash Flow - Y3'!D31</f>
        <v>0</v>
      </c>
      <c r="G44" s="126" t="str">
        <f t="shared" si="30"/>
        <v>-</v>
      </c>
      <c r="H44" s="125">
        <f>'Cash Flow - Y3'!E31</f>
        <v>0</v>
      </c>
      <c r="I44" s="126" t="str">
        <f t="shared" si="31"/>
        <v>-</v>
      </c>
      <c r="J44" s="125">
        <f>'Cash Flow - Y3'!F31</f>
        <v>0</v>
      </c>
      <c r="K44" s="126" t="str">
        <f t="shared" si="32"/>
        <v>-</v>
      </c>
      <c r="L44" s="125">
        <f>'Cash Flow - Y3'!G31</f>
        <v>0</v>
      </c>
      <c r="M44" s="126" t="str">
        <f t="shared" si="33"/>
        <v>-</v>
      </c>
      <c r="N44" s="125">
        <f>'Cash Flow - Y3'!H31</f>
        <v>0</v>
      </c>
      <c r="O44" s="126" t="str">
        <f t="shared" si="34"/>
        <v>-</v>
      </c>
      <c r="P44" s="125">
        <f>'Cash Flow - Y3'!I31</f>
        <v>0</v>
      </c>
      <c r="Q44" s="126" t="str">
        <f t="shared" si="35"/>
        <v>-</v>
      </c>
      <c r="R44" s="125">
        <f>'Cash Flow - Y3'!J31</f>
        <v>0</v>
      </c>
      <c r="S44" s="126" t="str">
        <f t="shared" si="36"/>
        <v>-</v>
      </c>
      <c r="T44" s="125">
        <f>'Cash Flow - Y3'!K31</f>
        <v>0</v>
      </c>
      <c r="U44" s="126" t="str">
        <f t="shared" si="37"/>
        <v>-</v>
      </c>
      <c r="V44" s="125">
        <f>'Cash Flow - Y3'!L31</f>
        <v>0</v>
      </c>
      <c r="W44" s="126" t="str">
        <f t="shared" si="38"/>
        <v>-</v>
      </c>
      <c r="X44" s="125">
        <f>'Cash Flow - Y3'!M31</f>
        <v>0</v>
      </c>
      <c r="Y44" s="126" t="str">
        <f t="shared" si="39"/>
        <v>-</v>
      </c>
      <c r="Z44" s="125">
        <f>'Cash Flow - Y3'!N31</f>
        <v>0</v>
      </c>
      <c r="AA44" s="126" t="str">
        <f t="shared" si="40"/>
        <v>-</v>
      </c>
      <c r="AB44" s="125">
        <f t="shared" si="41"/>
        <v>0</v>
      </c>
      <c r="AC44" s="127" t="str">
        <f t="shared" si="42"/>
        <v>-</v>
      </c>
      <c r="AD44" s="110"/>
      <c r="AE44" s="110"/>
      <c r="AF44" s="110"/>
      <c r="AG44" s="110"/>
      <c r="AH44" s="110"/>
      <c r="AI44" s="110"/>
      <c r="AJ44" s="110"/>
      <c r="AK44" s="110"/>
      <c r="AL44" s="110"/>
      <c r="AM44" s="110"/>
      <c r="AN44" s="110"/>
      <c r="AO44" s="110"/>
      <c r="AP44" s="110"/>
      <c r="AQ44" s="110"/>
      <c r="AR44" s="110"/>
      <c r="AS44" s="110"/>
      <c r="AT44" s="110"/>
      <c r="AU44" s="110"/>
      <c r="AV44" s="110"/>
      <c r="AW44" s="110"/>
      <c r="AX44" s="110"/>
      <c r="AY44" s="110"/>
      <c r="AZ44" s="110"/>
      <c r="BA44" s="110"/>
    </row>
    <row r="45" spans="1:53" s="5" customFormat="1" ht="17.25" customHeight="1" x14ac:dyDescent="0.2">
      <c r="A45" s="110"/>
      <c r="B45" s="123" t="s">
        <v>39</v>
      </c>
      <c r="C45" s="124"/>
      <c r="D45" s="125">
        <f>'Cash Flow - Y3'!C32</f>
        <v>0</v>
      </c>
      <c r="E45" s="126" t="str">
        <f t="shared" si="43"/>
        <v>-</v>
      </c>
      <c r="F45" s="125">
        <f>'Cash Flow - Y3'!D32</f>
        <v>0</v>
      </c>
      <c r="G45" s="126" t="str">
        <f t="shared" si="30"/>
        <v>-</v>
      </c>
      <c r="H45" s="125">
        <f>'Cash Flow - Y3'!E32</f>
        <v>0</v>
      </c>
      <c r="I45" s="126" t="str">
        <f t="shared" si="31"/>
        <v>-</v>
      </c>
      <c r="J45" s="125">
        <f>'Cash Flow - Y3'!F32</f>
        <v>0</v>
      </c>
      <c r="K45" s="126" t="str">
        <f t="shared" si="32"/>
        <v>-</v>
      </c>
      <c r="L45" s="125">
        <f>'Cash Flow - Y3'!G32</f>
        <v>0</v>
      </c>
      <c r="M45" s="126" t="str">
        <f t="shared" si="33"/>
        <v>-</v>
      </c>
      <c r="N45" s="125">
        <f>'Cash Flow - Y3'!H32</f>
        <v>0</v>
      </c>
      <c r="O45" s="126" t="str">
        <f t="shared" si="34"/>
        <v>-</v>
      </c>
      <c r="P45" s="125">
        <f>'Cash Flow - Y3'!I32</f>
        <v>0</v>
      </c>
      <c r="Q45" s="126" t="str">
        <f t="shared" si="35"/>
        <v>-</v>
      </c>
      <c r="R45" s="125">
        <f>'Cash Flow - Y3'!J32</f>
        <v>0</v>
      </c>
      <c r="S45" s="126" t="str">
        <f t="shared" si="36"/>
        <v>-</v>
      </c>
      <c r="T45" s="125">
        <f>'Cash Flow - Y3'!K32</f>
        <v>0</v>
      </c>
      <c r="U45" s="126" t="str">
        <f t="shared" si="37"/>
        <v>-</v>
      </c>
      <c r="V45" s="125">
        <f>'Cash Flow - Y3'!L32</f>
        <v>0</v>
      </c>
      <c r="W45" s="126" t="str">
        <f t="shared" si="38"/>
        <v>-</v>
      </c>
      <c r="X45" s="125">
        <f>'Cash Flow - Y3'!M32</f>
        <v>0</v>
      </c>
      <c r="Y45" s="126" t="str">
        <f t="shared" si="39"/>
        <v>-</v>
      </c>
      <c r="Z45" s="125">
        <f>'Cash Flow - Y3'!N32</f>
        <v>0</v>
      </c>
      <c r="AA45" s="126" t="str">
        <f t="shared" si="40"/>
        <v>-</v>
      </c>
      <c r="AB45" s="125">
        <f t="shared" si="41"/>
        <v>0</v>
      </c>
      <c r="AC45" s="127" t="str">
        <f t="shared" si="42"/>
        <v>-</v>
      </c>
      <c r="AD45" s="110"/>
      <c r="AE45" s="110"/>
      <c r="AF45" s="110"/>
      <c r="AG45" s="110"/>
      <c r="AH45" s="110"/>
      <c r="AI45" s="110"/>
      <c r="AJ45" s="110"/>
      <c r="AK45" s="110"/>
      <c r="AL45" s="110"/>
      <c r="AM45" s="110"/>
      <c r="AN45" s="110"/>
      <c r="AO45" s="110"/>
      <c r="AP45" s="110"/>
      <c r="AQ45" s="110"/>
      <c r="AR45" s="110"/>
      <c r="AS45" s="110"/>
      <c r="AT45" s="110"/>
      <c r="AU45" s="110"/>
      <c r="AV45" s="110"/>
      <c r="AW45" s="110"/>
      <c r="AX45" s="110"/>
      <c r="AY45" s="110"/>
      <c r="AZ45" s="110"/>
      <c r="BA45" s="110"/>
    </row>
    <row r="46" spans="1:53" s="5" customFormat="1" ht="17.25" customHeight="1" x14ac:dyDescent="0.2">
      <c r="A46" s="110"/>
      <c r="B46" s="123" t="s">
        <v>40</v>
      </c>
      <c r="C46" s="124"/>
      <c r="D46" s="125">
        <f>'Cash Flow - Y3'!C33</f>
        <v>0</v>
      </c>
      <c r="E46" s="126" t="str">
        <f t="shared" si="43"/>
        <v>-</v>
      </c>
      <c r="F46" s="125">
        <f>'Cash Flow - Y3'!D33</f>
        <v>0</v>
      </c>
      <c r="G46" s="126" t="str">
        <f t="shared" si="30"/>
        <v>-</v>
      </c>
      <c r="H46" s="125">
        <f>'Cash Flow - Y3'!E33</f>
        <v>0</v>
      </c>
      <c r="I46" s="126" t="str">
        <f t="shared" si="31"/>
        <v>-</v>
      </c>
      <c r="J46" s="125">
        <f>'Cash Flow - Y3'!F33</f>
        <v>0</v>
      </c>
      <c r="K46" s="126" t="str">
        <f t="shared" si="32"/>
        <v>-</v>
      </c>
      <c r="L46" s="125">
        <f>'Cash Flow - Y3'!G33</f>
        <v>0</v>
      </c>
      <c r="M46" s="126" t="str">
        <f t="shared" si="33"/>
        <v>-</v>
      </c>
      <c r="N46" s="125">
        <f>'Cash Flow - Y3'!H33</f>
        <v>0</v>
      </c>
      <c r="O46" s="126" t="str">
        <f t="shared" si="34"/>
        <v>-</v>
      </c>
      <c r="P46" s="125">
        <f>'Cash Flow - Y3'!I33</f>
        <v>0</v>
      </c>
      <c r="Q46" s="126" t="str">
        <f t="shared" si="35"/>
        <v>-</v>
      </c>
      <c r="R46" s="125">
        <f>'Cash Flow - Y3'!J33</f>
        <v>0</v>
      </c>
      <c r="S46" s="126" t="str">
        <f t="shared" si="36"/>
        <v>-</v>
      </c>
      <c r="T46" s="125">
        <f>'Cash Flow - Y3'!K33</f>
        <v>0</v>
      </c>
      <c r="U46" s="126" t="str">
        <f t="shared" si="37"/>
        <v>-</v>
      </c>
      <c r="V46" s="125">
        <f>'Cash Flow - Y3'!L33</f>
        <v>0</v>
      </c>
      <c r="W46" s="126" t="str">
        <f t="shared" si="38"/>
        <v>-</v>
      </c>
      <c r="X46" s="125">
        <f>'Cash Flow - Y3'!M33</f>
        <v>0</v>
      </c>
      <c r="Y46" s="126" t="str">
        <f t="shared" si="39"/>
        <v>-</v>
      </c>
      <c r="Z46" s="125">
        <f>'Cash Flow - Y3'!N33</f>
        <v>0</v>
      </c>
      <c r="AA46" s="126" t="str">
        <f t="shared" si="40"/>
        <v>-</v>
      </c>
      <c r="AB46" s="125">
        <f t="shared" si="41"/>
        <v>0</v>
      </c>
      <c r="AC46" s="127" t="str">
        <f t="shared" si="42"/>
        <v>-</v>
      </c>
      <c r="AD46" s="110"/>
      <c r="AE46" s="110"/>
      <c r="AF46" s="110"/>
      <c r="AG46" s="110"/>
      <c r="AH46" s="110"/>
      <c r="AI46" s="110"/>
      <c r="AJ46" s="110"/>
      <c r="AK46" s="110"/>
      <c r="AL46" s="110"/>
      <c r="AM46" s="110"/>
      <c r="AN46" s="110"/>
      <c r="AO46" s="110"/>
      <c r="AP46" s="110"/>
      <c r="AQ46" s="110"/>
      <c r="AR46" s="110"/>
      <c r="AS46" s="110"/>
      <c r="AT46" s="110"/>
      <c r="AU46" s="110"/>
      <c r="AV46" s="110"/>
      <c r="AW46" s="110"/>
      <c r="AX46" s="110"/>
      <c r="AY46" s="110"/>
      <c r="AZ46" s="110"/>
      <c r="BA46" s="110"/>
    </row>
    <row r="47" spans="1:53" s="5" customFormat="1" ht="17.25" customHeight="1" x14ac:dyDescent="0.2">
      <c r="A47" s="110"/>
      <c r="B47" s="123" t="s">
        <v>41</v>
      </c>
      <c r="C47" s="124"/>
      <c r="D47" s="125">
        <f>'Cash Flow - Y3'!C34</f>
        <v>0</v>
      </c>
      <c r="E47" s="126" t="str">
        <f t="shared" si="43"/>
        <v>-</v>
      </c>
      <c r="F47" s="125">
        <f>'Cash Flow - Y3'!D34</f>
        <v>0</v>
      </c>
      <c r="G47" s="126" t="str">
        <f t="shared" si="30"/>
        <v>-</v>
      </c>
      <c r="H47" s="125">
        <f>'Cash Flow - Y3'!E34</f>
        <v>0</v>
      </c>
      <c r="I47" s="126" t="str">
        <f t="shared" si="31"/>
        <v>-</v>
      </c>
      <c r="J47" s="125">
        <f>'Cash Flow - Y3'!F34</f>
        <v>0</v>
      </c>
      <c r="K47" s="126" t="str">
        <f t="shared" si="32"/>
        <v>-</v>
      </c>
      <c r="L47" s="125">
        <f>'Cash Flow - Y3'!G34</f>
        <v>0</v>
      </c>
      <c r="M47" s="126" t="str">
        <f t="shared" si="33"/>
        <v>-</v>
      </c>
      <c r="N47" s="125">
        <f>'Cash Flow - Y3'!H34</f>
        <v>0</v>
      </c>
      <c r="O47" s="126" t="str">
        <f t="shared" si="34"/>
        <v>-</v>
      </c>
      <c r="P47" s="125">
        <f>'Cash Flow - Y3'!I34</f>
        <v>0</v>
      </c>
      <c r="Q47" s="126" t="str">
        <f t="shared" si="35"/>
        <v>-</v>
      </c>
      <c r="R47" s="125">
        <f>'Cash Flow - Y3'!J34</f>
        <v>0</v>
      </c>
      <c r="S47" s="126" t="str">
        <f t="shared" si="36"/>
        <v>-</v>
      </c>
      <c r="T47" s="125">
        <f>'Cash Flow - Y3'!K34</f>
        <v>0</v>
      </c>
      <c r="U47" s="126" t="str">
        <f t="shared" si="37"/>
        <v>-</v>
      </c>
      <c r="V47" s="125">
        <f>'Cash Flow - Y3'!L34</f>
        <v>0</v>
      </c>
      <c r="W47" s="126" t="str">
        <f t="shared" si="38"/>
        <v>-</v>
      </c>
      <c r="X47" s="125">
        <f>'Cash Flow - Y3'!M34</f>
        <v>0</v>
      </c>
      <c r="Y47" s="126" t="str">
        <f t="shared" si="39"/>
        <v>-</v>
      </c>
      <c r="Z47" s="125">
        <f>'Cash Flow - Y3'!N34</f>
        <v>0</v>
      </c>
      <c r="AA47" s="126" t="str">
        <f t="shared" si="40"/>
        <v>-</v>
      </c>
      <c r="AB47" s="125">
        <f t="shared" si="41"/>
        <v>0</v>
      </c>
      <c r="AC47" s="127" t="str">
        <f t="shared" si="42"/>
        <v>-</v>
      </c>
      <c r="AD47" s="110"/>
      <c r="AE47" s="110"/>
      <c r="AF47" s="110"/>
      <c r="AG47" s="110"/>
      <c r="AH47" s="110"/>
      <c r="AI47" s="110"/>
      <c r="AJ47" s="110"/>
      <c r="AK47" s="110"/>
      <c r="AL47" s="110"/>
      <c r="AM47" s="110"/>
      <c r="AN47" s="110"/>
      <c r="AO47" s="110"/>
      <c r="AP47" s="110"/>
      <c r="AQ47" s="110"/>
      <c r="AR47" s="110"/>
      <c r="AS47" s="110"/>
      <c r="AT47" s="110"/>
      <c r="AU47" s="110"/>
      <c r="AV47" s="110"/>
      <c r="AW47" s="110"/>
      <c r="AX47" s="110"/>
      <c r="AY47" s="110"/>
      <c r="AZ47" s="110"/>
      <c r="BA47" s="110"/>
    </row>
    <row r="48" spans="1:53" s="5" customFormat="1" ht="17.25" customHeight="1" x14ac:dyDescent="0.2">
      <c r="A48" s="110"/>
      <c r="B48" s="123" t="s">
        <v>42</v>
      </c>
      <c r="C48" s="124"/>
      <c r="D48" s="125">
        <f>'Cash Flow - Y3'!C35</f>
        <v>0</v>
      </c>
      <c r="E48" s="126" t="str">
        <f t="shared" si="43"/>
        <v>-</v>
      </c>
      <c r="F48" s="125">
        <f>'Cash Flow - Y3'!D35</f>
        <v>0</v>
      </c>
      <c r="G48" s="126" t="str">
        <f t="shared" si="30"/>
        <v>-</v>
      </c>
      <c r="H48" s="125">
        <f>'Cash Flow - Y3'!E35</f>
        <v>0</v>
      </c>
      <c r="I48" s="126" t="str">
        <f t="shared" si="31"/>
        <v>-</v>
      </c>
      <c r="J48" s="125">
        <f>'Cash Flow - Y3'!F35</f>
        <v>0</v>
      </c>
      <c r="K48" s="126" t="str">
        <f t="shared" si="32"/>
        <v>-</v>
      </c>
      <c r="L48" s="125">
        <f>'Cash Flow - Y3'!G35</f>
        <v>0</v>
      </c>
      <c r="M48" s="126" t="str">
        <f t="shared" si="33"/>
        <v>-</v>
      </c>
      <c r="N48" s="125">
        <f>'Cash Flow - Y3'!H35</f>
        <v>0</v>
      </c>
      <c r="O48" s="126" t="str">
        <f t="shared" si="34"/>
        <v>-</v>
      </c>
      <c r="P48" s="125">
        <f>'Cash Flow - Y3'!I35</f>
        <v>0</v>
      </c>
      <c r="Q48" s="126" t="str">
        <f t="shared" si="35"/>
        <v>-</v>
      </c>
      <c r="R48" s="125">
        <f>'Cash Flow - Y3'!J35</f>
        <v>0</v>
      </c>
      <c r="S48" s="126" t="str">
        <f t="shared" si="36"/>
        <v>-</v>
      </c>
      <c r="T48" s="125">
        <f>'Cash Flow - Y3'!K35</f>
        <v>0</v>
      </c>
      <c r="U48" s="126" t="str">
        <f t="shared" si="37"/>
        <v>-</v>
      </c>
      <c r="V48" s="125">
        <f>'Cash Flow - Y3'!L35</f>
        <v>0</v>
      </c>
      <c r="W48" s="126" t="str">
        <f t="shared" si="38"/>
        <v>-</v>
      </c>
      <c r="X48" s="125">
        <f>'Cash Flow - Y3'!M35</f>
        <v>0</v>
      </c>
      <c r="Y48" s="126" t="str">
        <f t="shared" si="39"/>
        <v>-</v>
      </c>
      <c r="Z48" s="125">
        <f>'Cash Flow - Y3'!N35</f>
        <v>0</v>
      </c>
      <c r="AA48" s="126" t="str">
        <f t="shared" si="40"/>
        <v>-</v>
      </c>
      <c r="AB48" s="125">
        <f t="shared" si="41"/>
        <v>0</v>
      </c>
      <c r="AC48" s="127" t="str">
        <f t="shared" si="42"/>
        <v>-</v>
      </c>
      <c r="AD48" s="110"/>
      <c r="AE48" s="110"/>
      <c r="AF48" s="110"/>
      <c r="AG48" s="110"/>
      <c r="AH48" s="110"/>
      <c r="AI48" s="110"/>
      <c r="AJ48" s="110"/>
      <c r="AK48" s="110"/>
      <c r="AL48" s="110"/>
      <c r="AM48" s="110"/>
      <c r="AN48" s="110"/>
      <c r="AO48" s="110"/>
      <c r="AP48" s="110"/>
      <c r="AQ48" s="110"/>
      <c r="AR48" s="110"/>
      <c r="AS48" s="110"/>
      <c r="AT48" s="110"/>
      <c r="AU48" s="110"/>
      <c r="AV48" s="110"/>
      <c r="AW48" s="110"/>
      <c r="AX48" s="110"/>
      <c r="AY48" s="110"/>
      <c r="AZ48" s="110"/>
      <c r="BA48" s="110"/>
    </row>
    <row r="49" spans="1:53" s="5" customFormat="1" ht="17.25" customHeight="1" x14ac:dyDescent="0.2">
      <c r="A49" s="110"/>
      <c r="B49" s="123" t="s">
        <v>43</v>
      </c>
      <c r="C49" s="124"/>
      <c r="D49" s="125">
        <f>'Cash Flow - Y3'!C36</f>
        <v>0</v>
      </c>
      <c r="E49" s="126" t="str">
        <f t="shared" si="43"/>
        <v>-</v>
      </c>
      <c r="F49" s="125">
        <f>'Cash Flow - Y3'!D36</f>
        <v>0</v>
      </c>
      <c r="G49" s="126" t="str">
        <f t="shared" si="30"/>
        <v>-</v>
      </c>
      <c r="H49" s="125">
        <f>'Cash Flow - Y3'!E36</f>
        <v>0</v>
      </c>
      <c r="I49" s="126" t="str">
        <f t="shared" si="31"/>
        <v>-</v>
      </c>
      <c r="J49" s="125">
        <f>'Cash Flow - Y3'!F36</f>
        <v>0</v>
      </c>
      <c r="K49" s="126" t="str">
        <f t="shared" si="32"/>
        <v>-</v>
      </c>
      <c r="L49" s="125">
        <f>'Cash Flow - Y3'!G36</f>
        <v>0</v>
      </c>
      <c r="M49" s="126" t="str">
        <f t="shared" si="33"/>
        <v>-</v>
      </c>
      <c r="N49" s="125">
        <f>'Cash Flow - Y3'!H36</f>
        <v>0</v>
      </c>
      <c r="O49" s="126" t="str">
        <f t="shared" si="34"/>
        <v>-</v>
      </c>
      <c r="P49" s="125">
        <f>'Cash Flow - Y3'!I36</f>
        <v>0</v>
      </c>
      <c r="Q49" s="126" t="str">
        <f t="shared" si="35"/>
        <v>-</v>
      </c>
      <c r="R49" s="125">
        <f>'Cash Flow - Y3'!J36</f>
        <v>0</v>
      </c>
      <c r="S49" s="126" t="str">
        <f t="shared" si="36"/>
        <v>-</v>
      </c>
      <c r="T49" s="125">
        <f>'Cash Flow - Y3'!K36</f>
        <v>0</v>
      </c>
      <c r="U49" s="126" t="str">
        <f t="shared" si="37"/>
        <v>-</v>
      </c>
      <c r="V49" s="125">
        <f>'Cash Flow - Y3'!L36</f>
        <v>0</v>
      </c>
      <c r="W49" s="126" t="str">
        <f t="shared" si="38"/>
        <v>-</v>
      </c>
      <c r="X49" s="125">
        <f>'Cash Flow - Y3'!M36</f>
        <v>0</v>
      </c>
      <c r="Y49" s="126" t="str">
        <f t="shared" si="39"/>
        <v>-</v>
      </c>
      <c r="Z49" s="125">
        <f>'Cash Flow - Y3'!N36</f>
        <v>0</v>
      </c>
      <c r="AA49" s="126" t="str">
        <f t="shared" si="40"/>
        <v>-</v>
      </c>
      <c r="AB49" s="125">
        <f t="shared" si="41"/>
        <v>0</v>
      </c>
      <c r="AC49" s="127" t="str">
        <f t="shared" si="42"/>
        <v>-</v>
      </c>
      <c r="AD49" s="110"/>
      <c r="AE49" s="110"/>
      <c r="AF49" s="110"/>
      <c r="AG49" s="110"/>
      <c r="AH49" s="110"/>
      <c r="AI49" s="110"/>
      <c r="AJ49" s="110"/>
      <c r="AK49" s="110"/>
      <c r="AL49" s="110"/>
      <c r="AM49" s="110"/>
      <c r="AN49" s="110"/>
      <c r="AO49" s="110"/>
      <c r="AP49" s="110"/>
      <c r="AQ49" s="110"/>
      <c r="AR49" s="110"/>
      <c r="AS49" s="110"/>
      <c r="AT49" s="110"/>
      <c r="AU49" s="110"/>
      <c r="AV49" s="110"/>
      <c r="AW49" s="110"/>
      <c r="AX49" s="110"/>
      <c r="AY49" s="110"/>
      <c r="AZ49" s="110"/>
      <c r="BA49" s="110"/>
    </row>
    <row r="50" spans="1:53" s="5" customFormat="1" ht="17.25" customHeight="1" x14ac:dyDescent="0.2">
      <c r="A50" s="110"/>
      <c r="B50" s="123" t="s">
        <v>7</v>
      </c>
      <c r="C50" s="124"/>
      <c r="D50" s="125">
        <f>'Cash Flow - Y3'!C37</f>
        <v>0</v>
      </c>
      <c r="E50" s="126" t="str">
        <f t="shared" si="43"/>
        <v>-</v>
      </c>
      <c r="F50" s="125">
        <f>'Cash Flow - Y3'!D37</f>
        <v>0</v>
      </c>
      <c r="G50" s="126" t="str">
        <f t="shared" si="30"/>
        <v>-</v>
      </c>
      <c r="H50" s="125">
        <f>'Cash Flow - Y3'!E37</f>
        <v>0</v>
      </c>
      <c r="I50" s="126" t="str">
        <f t="shared" si="31"/>
        <v>-</v>
      </c>
      <c r="J50" s="125">
        <f>'Cash Flow - Y3'!F37</f>
        <v>0</v>
      </c>
      <c r="K50" s="126" t="str">
        <f t="shared" si="32"/>
        <v>-</v>
      </c>
      <c r="L50" s="125">
        <f>'Cash Flow - Y3'!G37</f>
        <v>0</v>
      </c>
      <c r="M50" s="126" t="str">
        <f t="shared" si="33"/>
        <v>-</v>
      </c>
      <c r="N50" s="125">
        <f>'Cash Flow - Y3'!H37</f>
        <v>0</v>
      </c>
      <c r="O50" s="126" t="str">
        <f t="shared" si="34"/>
        <v>-</v>
      </c>
      <c r="P50" s="125">
        <f>'Cash Flow - Y3'!I37</f>
        <v>0</v>
      </c>
      <c r="Q50" s="126" t="str">
        <f t="shared" si="35"/>
        <v>-</v>
      </c>
      <c r="R50" s="125">
        <f>'Cash Flow - Y3'!J37</f>
        <v>0</v>
      </c>
      <c r="S50" s="126" t="str">
        <f t="shared" si="36"/>
        <v>-</v>
      </c>
      <c r="T50" s="125">
        <f>'Cash Flow - Y3'!K37</f>
        <v>0</v>
      </c>
      <c r="U50" s="126" t="str">
        <f t="shared" si="37"/>
        <v>-</v>
      </c>
      <c r="V50" s="125">
        <f>'Cash Flow - Y3'!L37</f>
        <v>0</v>
      </c>
      <c r="W50" s="126" t="str">
        <f t="shared" si="38"/>
        <v>-</v>
      </c>
      <c r="X50" s="125">
        <f>'Cash Flow - Y3'!M37</f>
        <v>0</v>
      </c>
      <c r="Y50" s="126" t="str">
        <f t="shared" si="39"/>
        <v>-</v>
      </c>
      <c r="Z50" s="125">
        <f>'Cash Flow - Y3'!N37</f>
        <v>0</v>
      </c>
      <c r="AA50" s="126" t="str">
        <f t="shared" si="40"/>
        <v>-</v>
      </c>
      <c r="AB50" s="125">
        <f t="shared" si="41"/>
        <v>0</v>
      </c>
      <c r="AC50" s="127" t="str">
        <f t="shared" si="42"/>
        <v>-</v>
      </c>
      <c r="AD50" s="110"/>
      <c r="AE50" s="110"/>
      <c r="AF50" s="110"/>
      <c r="AG50" s="110"/>
      <c r="AH50" s="110"/>
      <c r="AI50" s="110"/>
      <c r="AJ50" s="110"/>
      <c r="AK50" s="110"/>
      <c r="AL50" s="110"/>
      <c r="AM50" s="110"/>
      <c r="AN50" s="110"/>
      <c r="AO50" s="110"/>
      <c r="AP50" s="110"/>
      <c r="AQ50" s="110"/>
      <c r="AR50" s="110"/>
      <c r="AS50" s="110"/>
      <c r="AT50" s="110"/>
      <c r="AU50" s="110"/>
      <c r="AV50" s="110"/>
      <c r="AW50" s="110"/>
      <c r="AX50" s="110"/>
      <c r="AY50" s="110"/>
      <c r="AZ50" s="110"/>
      <c r="BA50" s="110"/>
    </row>
    <row r="51" spans="1:53" s="5" customFormat="1" ht="17.25" customHeight="1" x14ac:dyDescent="0.2">
      <c r="A51" s="110"/>
      <c r="B51" s="123" t="s">
        <v>44</v>
      </c>
      <c r="C51" s="124"/>
      <c r="D51" s="125">
        <v>0</v>
      </c>
      <c r="E51" s="126" t="str">
        <f t="shared" si="43"/>
        <v>-</v>
      </c>
      <c r="F51" s="125">
        <v>0</v>
      </c>
      <c r="G51" s="126" t="str">
        <f t="shared" si="30"/>
        <v>-</v>
      </c>
      <c r="H51" s="125">
        <v>0</v>
      </c>
      <c r="I51" s="126" t="str">
        <f t="shared" si="31"/>
        <v>-</v>
      </c>
      <c r="J51" s="125">
        <v>0</v>
      </c>
      <c r="K51" s="126" t="str">
        <f t="shared" si="32"/>
        <v>-</v>
      </c>
      <c r="L51" s="125">
        <v>0</v>
      </c>
      <c r="M51" s="126" t="str">
        <f t="shared" si="33"/>
        <v>-</v>
      </c>
      <c r="N51" s="125">
        <v>0</v>
      </c>
      <c r="O51" s="126" t="str">
        <f t="shared" si="34"/>
        <v>-</v>
      </c>
      <c r="P51" s="125">
        <v>0</v>
      </c>
      <c r="Q51" s="126" t="str">
        <f t="shared" si="35"/>
        <v>-</v>
      </c>
      <c r="R51" s="125">
        <v>0</v>
      </c>
      <c r="S51" s="126" t="str">
        <f t="shared" si="36"/>
        <v>-</v>
      </c>
      <c r="T51" s="125">
        <v>0</v>
      </c>
      <c r="U51" s="126" t="str">
        <f t="shared" si="37"/>
        <v>-</v>
      </c>
      <c r="V51" s="125">
        <v>0</v>
      </c>
      <c r="W51" s="126" t="str">
        <f t="shared" si="38"/>
        <v>-</v>
      </c>
      <c r="X51" s="125">
        <v>0</v>
      </c>
      <c r="Y51" s="126" t="str">
        <f t="shared" si="39"/>
        <v>-</v>
      </c>
      <c r="Z51" s="125">
        <v>0</v>
      </c>
      <c r="AA51" s="126" t="str">
        <f t="shared" si="40"/>
        <v>-</v>
      </c>
      <c r="AB51" s="225">
        <f t="shared" si="41"/>
        <v>0</v>
      </c>
      <c r="AC51" s="127" t="str">
        <f t="shared" si="42"/>
        <v>-</v>
      </c>
      <c r="AD51" s="110"/>
      <c r="AE51" s="110"/>
      <c r="AF51" s="110"/>
      <c r="AG51" s="110"/>
      <c r="AH51" s="110"/>
      <c r="AI51" s="110"/>
      <c r="AJ51" s="110"/>
      <c r="AK51" s="110"/>
      <c r="AL51" s="110"/>
      <c r="AM51" s="110"/>
      <c r="AN51" s="110"/>
      <c r="AO51" s="110"/>
      <c r="AP51" s="110"/>
      <c r="AQ51" s="110"/>
      <c r="AR51" s="110"/>
      <c r="AS51" s="110"/>
      <c r="AT51" s="110"/>
      <c r="AU51" s="110"/>
      <c r="AV51" s="110"/>
      <c r="AW51" s="110"/>
      <c r="AX51" s="110"/>
      <c r="AY51" s="110"/>
      <c r="AZ51" s="110"/>
      <c r="BA51" s="110"/>
    </row>
    <row r="52" spans="1:53" s="5" customFormat="1" ht="17.25" customHeight="1" x14ac:dyDescent="0.2">
      <c r="A52" s="110"/>
      <c r="B52" s="123" t="s">
        <v>45</v>
      </c>
      <c r="C52" s="124"/>
      <c r="D52" s="125">
        <v>0</v>
      </c>
      <c r="E52" s="126" t="str">
        <f t="shared" si="43"/>
        <v>-</v>
      </c>
      <c r="F52" s="125">
        <v>0</v>
      </c>
      <c r="G52" s="126" t="str">
        <f t="shared" si="30"/>
        <v>-</v>
      </c>
      <c r="H52" s="125">
        <v>0</v>
      </c>
      <c r="I52" s="126" t="str">
        <f t="shared" si="31"/>
        <v>-</v>
      </c>
      <c r="J52" s="125">
        <v>0</v>
      </c>
      <c r="K52" s="126" t="str">
        <f t="shared" si="32"/>
        <v>-</v>
      </c>
      <c r="L52" s="125">
        <v>0</v>
      </c>
      <c r="M52" s="126" t="str">
        <f t="shared" si="33"/>
        <v>-</v>
      </c>
      <c r="N52" s="125">
        <v>0</v>
      </c>
      <c r="O52" s="126" t="str">
        <f t="shared" si="34"/>
        <v>-</v>
      </c>
      <c r="P52" s="125">
        <v>0</v>
      </c>
      <c r="Q52" s="126" t="str">
        <f t="shared" si="35"/>
        <v>-</v>
      </c>
      <c r="R52" s="125">
        <v>0</v>
      </c>
      <c r="S52" s="126" t="str">
        <f t="shared" si="36"/>
        <v>-</v>
      </c>
      <c r="T52" s="125">
        <v>0</v>
      </c>
      <c r="U52" s="126" t="str">
        <f t="shared" si="37"/>
        <v>-</v>
      </c>
      <c r="V52" s="125">
        <v>0</v>
      </c>
      <c r="W52" s="126" t="str">
        <f t="shared" si="38"/>
        <v>-</v>
      </c>
      <c r="X52" s="125">
        <v>0</v>
      </c>
      <c r="Y52" s="126" t="str">
        <f t="shared" si="39"/>
        <v>-</v>
      </c>
      <c r="Z52" s="125">
        <v>0</v>
      </c>
      <c r="AA52" s="126" t="str">
        <f t="shared" si="40"/>
        <v>-</v>
      </c>
      <c r="AB52" s="125">
        <f t="shared" si="41"/>
        <v>0</v>
      </c>
      <c r="AC52" s="127" t="str">
        <f t="shared" si="42"/>
        <v>-</v>
      </c>
      <c r="AD52" s="110"/>
      <c r="AE52" s="110"/>
      <c r="AF52" s="110"/>
      <c r="AG52" s="110"/>
      <c r="AH52" s="110"/>
      <c r="AI52" s="110"/>
      <c r="AJ52" s="110"/>
      <c r="AK52" s="110"/>
      <c r="AL52" s="110"/>
      <c r="AM52" s="110"/>
      <c r="AN52" s="110"/>
      <c r="AO52" s="110"/>
      <c r="AP52" s="110"/>
      <c r="AQ52" s="110"/>
      <c r="AR52" s="110"/>
      <c r="AS52" s="110"/>
      <c r="AT52" s="110"/>
      <c r="AU52" s="110"/>
      <c r="AV52" s="110"/>
      <c r="AW52" s="110"/>
      <c r="AX52" s="110"/>
      <c r="AY52" s="110"/>
      <c r="AZ52" s="110"/>
      <c r="BA52" s="110"/>
    </row>
    <row r="53" spans="1:53" s="5" customFormat="1" ht="17.25" customHeight="1" thickBot="1" x14ac:dyDescent="0.25">
      <c r="A53" s="110"/>
      <c r="B53" s="123" t="s">
        <v>46</v>
      </c>
      <c r="C53" s="124"/>
      <c r="D53" s="125">
        <f>'Cash Flow - Y3'!C38</f>
        <v>0</v>
      </c>
      <c r="E53" s="126" t="str">
        <f t="shared" si="43"/>
        <v>-</v>
      </c>
      <c r="F53" s="125">
        <f>'Cash Flow - Y3'!D38</f>
        <v>0</v>
      </c>
      <c r="G53" s="126" t="str">
        <f t="shared" si="30"/>
        <v>-</v>
      </c>
      <c r="H53" s="125">
        <f>'Cash Flow - Y3'!E38</f>
        <v>0</v>
      </c>
      <c r="I53" s="126" t="str">
        <f t="shared" si="31"/>
        <v>-</v>
      </c>
      <c r="J53" s="125">
        <f>'Cash Flow - Y3'!F38</f>
        <v>0</v>
      </c>
      <c r="K53" s="126" t="str">
        <f t="shared" si="32"/>
        <v>-</v>
      </c>
      <c r="L53" s="125">
        <f>'Cash Flow - Y3'!G38</f>
        <v>0</v>
      </c>
      <c r="M53" s="126" t="str">
        <f t="shared" si="33"/>
        <v>-</v>
      </c>
      <c r="N53" s="125">
        <f>'Cash Flow - Y3'!H38</f>
        <v>0</v>
      </c>
      <c r="O53" s="126" t="str">
        <f t="shared" si="34"/>
        <v>-</v>
      </c>
      <c r="P53" s="125">
        <f>'Cash Flow - Y3'!I38</f>
        <v>0</v>
      </c>
      <c r="Q53" s="126" t="str">
        <f t="shared" si="35"/>
        <v>-</v>
      </c>
      <c r="R53" s="125">
        <f>'Cash Flow - Y3'!J38</f>
        <v>0</v>
      </c>
      <c r="S53" s="126" t="str">
        <f t="shared" si="36"/>
        <v>-</v>
      </c>
      <c r="T53" s="125">
        <f>'Cash Flow - Y3'!K38</f>
        <v>0</v>
      </c>
      <c r="U53" s="126" t="str">
        <f t="shared" si="37"/>
        <v>-</v>
      </c>
      <c r="V53" s="125">
        <f>'Cash Flow - Y3'!L38</f>
        <v>0</v>
      </c>
      <c r="W53" s="126" t="str">
        <f t="shared" si="38"/>
        <v>-</v>
      </c>
      <c r="X53" s="125">
        <f>'Cash Flow - Y3'!M38</f>
        <v>0</v>
      </c>
      <c r="Y53" s="126" t="str">
        <f t="shared" si="39"/>
        <v>-</v>
      </c>
      <c r="Z53" s="125">
        <f>'Cash Flow - Y3'!N38</f>
        <v>0</v>
      </c>
      <c r="AA53" s="126" t="str">
        <f t="shared" si="40"/>
        <v>-</v>
      </c>
      <c r="AB53" s="125">
        <f t="shared" si="41"/>
        <v>0</v>
      </c>
      <c r="AC53" s="127" t="str">
        <f t="shared" si="42"/>
        <v>-</v>
      </c>
      <c r="AD53" s="110"/>
      <c r="AE53" s="110"/>
      <c r="AF53" s="110"/>
      <c r="AG53" s="110"/>
      <c r="AH53" s="110"/>
      <c r="AI53" s="110"/>
      <c r="AJ53" s="110"/>
      <c r="AK53" s="110"/>
      <c r="AL53" s="110"/>
      <c r="AM53" s="110"/>
      <c r="AN53" s="110"/>
      <c r="AO53" s="110"/>
      <c r="AP53" s="110"/>
      <c r="AQ53" s="110"/>
      <c r="AR53" s="110"/>
      <c r="AS53" s="110"/>
      <c r="AT53" s="110"/>
      <c r="AU53" s="110"/>
      <c r="AV53" s="110"/>
      <c r="AW53" s="110"/>
      <c r="AX53" s="110"/>
      <c r="AY53" s="110"/>
      <c r="AZ53" s="110"/>
      <c r="BA53" s="110"/>
    </row>
    <row r="54" spans="1:53" s="5" customFormat="1" ht="17.25" hidden="1" customHeight="1" x14ac:dyDescent="0.2">
      <c r="A54" s="110"/>
      <c r="B54" s="123" t="s">
        <v>47</v>
      </c>
      <c r="C54" s="124"/>
      <c r="D54" s="125"/>
      <c r="E54" s="126" t="str">
        <f t="shared" si="43"/>
        <v>-</v>
      </c>
      <c r="F54" s="125"/>
      <c r="G54" s="126" t="str">
        <f t="shared" si="30"/>
        <v>-</v>
      </c>
      <c r="H54" s="125"/>
      <c r="I54" s="126" t="str">
        <f t="shared" si="31"/>
        <v>-</v>
      </c>
      <c r="J54" s="125"/>
      <c r="K54" s="126" t="str">
        <f t="shared" si="32"/>
        <v>-</v>
      </c>
      <c r="L54" s="125"/>
      <c r="M54" s="126" t="str">
        <f t="shared" si="33"/>
        <v>-</v>
      </c>
      <c r="N54" s="125"/>
      <c r="O54" s="126" t="str">
        <f t="shared" si="34"/>
        <v>-</v>
      </c>
      <c r="P54" s="125"/>
      <c r="Q54" s="126" t="str">
        <f t="shared" si="35"/>
        <v>-</v>
      </c>
      <c r="R54" s="125"/>
      <c r="S54" s="126" t="str">
        <f t="shared" si="36"/>
        <v>-</v>
      </c>
      <c r="T54" s="125"/>
      <c r="U54" s="126" t="str">
        <f t="shared" si="37"/>
        <v>-</v>
      </c>
      <c r="V54" s="125"/>
      <c r="W54" s="126" t="str">
        <f t="shared" si="38"/>
        <v>-</v>
      </c>
      <c r="X54" s="125"/>
      <c r="Y54" s="126" t="str">
        <f t="shared" si="39"/>
        <v>-</v>
      </c>
      <c r="Z54" s="125"/>
      <c r="AA54" s="126" t="str">
        <f t="shared" si="40"/>
        <v>-</v>
      </c>
      <c r="AB54" s="125"/>
      <c r="AC54" s="127" t="str">
        <f t="shared" si="42"/>
        <v>-</v>
      </c>
      <c r="AD54" s="110"/>
      <c r="AE54" s="110"/>
      <c r="AF54" s="110"/>
      <c r="AG54" s="110"/>
      <c r="AH54" s="110"/>
      <c r="AI54" s="110"/>
      <c r="AJ54" s="110"/>
      <c r="AK54" s="110"/>
      <c r="AL54" s="110"/>
      <c r="AM54" s="110"/>
      <c r="AN54" s="110"/>
      <c r="AO54" s="110"/>
      <c r="AP54" s="110"/>
      <c r="AQ54" s="110"/>
      <c r="AR54" s="110"/>
      <c r="AS54" s="110"/>
      <c r="AT54" s="110"/>
      <c r="AU54" s="110"/>
      <c r="AV54" s="110"/>
      <c r="AW54" s="110"/>
      <c r="AX54" s="110"/>
      <c r="AY54" s="110"/>
      <c r="AZ54" s="110"/>
      <c r="BA54" s="110"/>
    </row>
    <row r="55" spans="1:53" s="5" customFormat="1" ht="17.25" hidden="1" customHeight="1" thickBot="1" x14ac:dyDescent="0.25">
      <c r="A55" s="110"/>
      <c r="B55" s="137" t="s">
        <v>47</v>
      </c>
      <c r="C55" s="138"/>
      <c r="D55" s="139"/>
      <c r="E55" s="140" t="str">
        <f t="shared" si="43"/>
        <v>-</v>
      </c>
      <c r="F55" s="139"/>
      <c r="G55" s="140" t="str">
        <f t="shared" si="30"/>
        <v>-</v>
      </c>
      <c r="H55" s="139"/>
      <c r="I55" s="140" t="str">
        <f t="shared" si="31"/>
        <v>-</v>
      </c>
      <c r="J55" s="139"/>
      <c r="K55" s="140" t="str">
        <f t="shared" si="32"/>
        <v>-</v>
      </c>
      <c r="L55" s="139"/>
      <c r="M55" s="140" t="str">
        <f t="shared" si="33"/>
        <v>-</v>
      </c>
      <c r="N55" s="139"/>
      <c r="O55" s="140" t="str">
        <f t="shared" si="34"/>
        <v>-</v>
      </c>
      <c r="P55" s="139"/>
      <c r="Q55" s="140" t="str">
        <f t="shared" si="35"/>
        <v>-</v>
      </c>
      <c r="R55" s="139"/>
      <c r="S55" s="140" t="str">
        <f t="shared" si="36"/>
        <v>-</v>
      </c>
      <c r="T55" s="139"/>
      <c r="U55" s="140" t="str">
        <f t="shared" si="37"/>
        <v>-</v>
      </c>
      <c r="V55" s="139"/>
      <c r="W55" s="140" t="str">
        <f t="shared" si="38"/>
        <v>-</v>
      </c>
      <c r="X55" s="139"/>
      <c r="Y55" s="140" t="str">
        <f t="shared" si="39"/>
        <v>-</v>
      </c>
      <c r="Z55" s="139"/>
      <c r="AA55" s="140" t="str">
        <f t="shared" si="40"/>
        <v>-</v>
      </c>
      <c r="AB55" s="139"/>
      <c r="AC55" s="141" t="str">
        <f t="shared" si="42"/>
        <v>-</v>
      </c>
      <c r="AD55" s="110"/>
      <c r="AE55" s="110"/>
      <c r="AF55" s="110"/>
      <c r="AG55" s="110"/>
      <c r="AH55" s="110"/>
      <c r="AI55" s="110"/>
      <c r="AJ55" s="110"/>
      <c r="AK55" s="110"/>
      <c r="AL55" s="110"/>
      <c r="AM55" s="110"/>
      <c r="AN55" s="110"/>
      <c r="AO55" s="110"/>
      <c r="AP55" s="110"/>
      <c r="AQ55" s="110"/>
      <c r="AR55" s="110"/>
      <c r="AS55" s="110"/>
      <c r="AT55" s="110"/>
      <c r="AU55" s="110"/>
      <c r="AV55" s="110"/>
      <c r="AW55" s="110"/>
      <c r="AX55" s="110"/>
      <c r="AY55" s="110"/>
      <c r="AZ55" s="110"/>
      <c r="BA55" s="110"/>
    </row>
    <row r="56" spans="1:53" s="5" customFormat="1" ht="17.25" customHeight="1" thickTop="1" thickBot="1" x14ac:dyDescent="0.25">
      <c r="A56" s="110"/>
      <c r="B56" s="144" t="s">
        <v>48</v>
      </c>
      <c r="C56" s="145"/>
      <c r="D56" s="142">
        <f>SUM(D32:D55)</f>
        <v>0</v>
      </c>
      <c r="E56" s="143" t="str">
        <f t="shared" si="43"/>
        <v>-</v>
      </c>
      <c r="F56" s="142">
        <f>SUM(F32:F55)</f>
        <v>0</v>
      </c>
      <c r="G56" s="143" t="str">
        <f t="shared" si="30"/>
        <v>-</v>
      </c>
      <c r="H56" s="142">
        <f>SUM(H32:H55)</f>
        <v>0</v>
      </c>
      <c r="I56" s="143" t="str">
        <f t="shared" si="31"/>
        <v>-</v>
      </c>
      <c r="J56" s="142">
        <f>SUM(J32:J55)</f>
        <v>0</v>
      </c>
      <c r="K56" s="143" t="str">
        <f t="shared" si="32"/>
        <v>-</v>
      </c>
      <c r="L56" s="142">
        <f>SUM(L32:L55)</f>
        <v>0</v>
      </c>
      <c r="M56" s="143" t="str">
        <f t="shared" si="33"/>
        <v>-</v>
      </c>
      <c r="N56" s="142">
        <f>SUM(N32:N55)</f>
        <v>0</v>
      </c>
      <c r="O56" s="143" t="str">
        <f t="shared" si="34"/>
        <v>-</v>
      </c>
      <c r="P56" s="142">
        <f>SUM(P32:P55)</f>
        <v>0</v>
      </c>
      <c r="Q56" s="143" t="str">
        <f t="shared" si="35"/>
        <v>-</v>
      </c>
      <c r="R56" s="142">
        <f>SUM(R32:R55)</f>
        <v>0</v>
      </c>
      <c r="S56" s="143" t="str">
        <f t="shared" si="36"/>
        <v>-</v>
      </c>
      <c r="T56" s="142">
        <f>SUM(T32:T55)</f>
        <v>0</v>
      </c>
      <c r="U56" s="143" t="str">
        <f t="shared" si="37"/>
        <v>-</v>
      </c>
      <c r="V56" s="142">
        <f>SUM(V32:V55)</f>
        <v>0</v>
      </c>
      <c r="W56" s="143" t="str">
        <f t="shared" si="38"/>
        <v>-</v>
      </c>
      <c r="X56" s="142">
        <f>SUM(X32:X55)</f>
        <v>0</v>
      </c>
      <c r="Y56" s="143" t="str">
        <f t="shared" si="39"/>
        <v>-</v>
      </c>
      <c r="Z56" s="142">
        <f>SUM(Z32:Z55)</f>
        <v>0</v>
      </c>
      <c r="AA56" s="143" t="str">
        <f t="shared" si="40"/>
        <v>-</v>
      </c>
      <c r="AB56" s="188">
        <f>SUM(AB32:AB55)</f>
        <v>0</v>
      </c>
      <c r="AC56" s="189" t="str">
        <f t="shared" si="42"/>
        <v>-</v>
      </c>
      <c r="AD56" s="110"/>
      <c r="AE56" s="110"/>
      <c r="AF56" s="110"/>
      <c r="AG56" s="110"/>
      <c r="AH56" s="110"/>
      <c r="AI56" s="110"/>
      <c r="AJ56" s="110"/>
      <c r="AK56" s="110"/>
      <c r="AL56" s="110"/>
      <c r="AM56" s="110"/>
      <c r="AN56" s="110"/>
      <c r="AO56" s="110"/>
      <c r="AP56" s="110"/>
      <c r="AQ56" s="110"/>
      <c r="AR56" s="110"/>
      <c r="AS56" s="110"/>
      <c r="AT56" s="110"/>
      <c r="AU56" s="110"/>
      <c r="AV56" s="110"/>
      <c r="AW56" s="110"/>
      <c r="AX56" s="110"/>
      <c r="AY56" s="110"/>
      <c r="AZ56" s="110"/>
      <c r="BA56" s="110"/>
    </row>
    <row r="57" spans="1:53" s="111" customFormat="1" thickBot="1" x14ac:dyDescent="0.25">
      <c r="B57" s="118"/>
      <c r="C57" s="119"/>
      <c r="D57" s="119"/>
      <c r="E57" s="120"/>
      <c r="F57" s="119"/>
      <c r="G57" s="120"/>
      <c r="H57" s="119"/>
      <c r="I57" s="120"/>
      <c r="J57" s="119"/>
      <c r="K57" s="120"/>
      <c r="L57" s="119"/>
      <c r="M57" s="120"/>
      <c r="N57" s="119"/>
      <c r="O57" s="120"/>
      <c r="P57" s="119"/>
      <c r="Q57" s="120"/>
      <c r="R57" s="119"/>
      <c r="S57" s="120"/>
      <c r="T57" s="119"/>
      <c r="U57" s="120"/>
      <c r="V57" s="119"/>
      <c r="W57" s="120"/>
      <c r="X57" s="119"/>
      <c r="Y57" s="120"/>
      <c r="Z57" s="119"/>
      <c r="AA57" s="120"/>
      <c r="AB57" s="119"/>
      <c r="AC57" s="121"/>
    </row>
    <row r="58" spans="1:53" s="5" customFormat="1" ht="16.5" customHeight="1" thickTop="1" thickBot="1" x14ac:dyDescent="0.25">
      <c r="A58" s="110"/>
      <c r="B58" s="144" t="s">
        <v>49</v>
      </c>
      <c r="C58" s="145"/>
      <c r="D58" s="210">
        <f>D29-D56</f>
        <v>0</v>
      </c>
      <c r="E58" s="211" t="str">
        <f>IF(D14=0,"-",(D58*100)/D14)</f>
        <v>-</v>
      </c>
      <c r="F58" s="210">
        <f>F29-F56</f>
        <v>0</v>
      </c>
      <c r="G58" s="211" t="str">
        <f>IF(F14=0,"-",(F58*100)/F14)</f>
        <v>-</v>
      </c>
      <c r="H58" s="210">
        <f>H29-H56</f>
        <v>0</v>
      </c>
      <c r="I58" s="211" t="str">
        <f>IF(H14=0,"-",(H58*100)/H14)</f>
        <v>-</v>
      </c>
      <c r="J58" s="210">
        <f>J29-J56</f>
        <v>0</v>
      </c>
      <c r="K58" s="211" t="str">
        <f>IF(J14=0,"-",(J58*100)/J14)</f>
        <v>-</v>
      </c>
      <c r="L58" s="210">
        <f>L29-L56</f>
        <v>0</v>
      </c>
      <c r="M58" s="211" t="str">
        <f>IF(L14=0,"-",(L58*100)/L14)</f>
        <v>-</v>
      </c>
      <c r="N58" s="210">
        <f>N29-N56</f>
        <v>0</v>
      </c>
      <c r="O58" s="211" t="str">
        <f>IF(N14=0,"-",(N58*100)/N14)</f>
        <v>-</v>
      </c>
      <c r="P58" s="210">
        <f>P29-P56</f>
        <v>0</v>
      </c>
      <c r="Q58" s="211" t="str">
        <f>IF(P14=0,"-",(P58*100)/P14)</f>
        <v>-</v>
      </c>
      <c r="R58" s="210">
        <f>R29-R56</f>
        <v>0</v>
      </c>
      <c r="S58" s="211" t="str">
        <f>IF(R14=0,"-",(R58*100)/R14)</f>
        <v>-</v>
      </c>
      <c r="T58" s="210">
        <f>T29-T56</f>
        <v>0</v>
      </c>
      <c r="U58" s="211" t="str">
        <f>IF(T14=0,"-",(T58*100)/T14)</f>
        <v>-</v>
      </c>
      <c r="V58" s="210">
        <f>V29-V56</f>
        <v>0</v>
      </c>
      <c r="W58" s="211" t="str">
        <f>IF(V14=0,"-",(V58*100)/V14)</f>
        <v>-</v>
      </c>
      <c r="X58" s="210">
        <f>X29-X56</f>
        <v>0</v>
      </c>
      <c r="Y58" s="211" t="str">
        <f>IF(X14=0,"-",(X58*100)/X14)</f>
        <v>-</v>
      </c>
      <c r="Z58" s="210">
        <f>Z29-Z56</f>
        <v>0</v>
      </c>
      <c r="AA58" s="211" t="str">
        <f>IF(Z14=0,"-",(Z58*100)/Z14)</f>
        <v>-</v>
      </c>
      <c r="AB58" s="209">
        <f>AB29-AB56</f>
        <v>0</v>
      </c>
      <c r="AC58" s="189" t="str">
        <f>IF(AB14=0,"-",(AB58*100)/AB14)</f>
        <v>-</v>
      </c>
      <c r="AD58" s="110"/>
      <c r="AE58" s="110"/>
      <c r="AF58" s="110"/>
      <c r="AG58" s="110"/>
      <c r="AH58" s="110"/>
      <c r="AI58" s="110"/>
      <c r="AJ58" s="110"/>
      <c r="AK58" s="110"/>
      <c r="AL58" s="110"/>
      <c r="AM58" s="110"/>
      <c r="AN58" s="110"/>
      <c r="AO58" s="110"/>
      <c r="AP58" s="110"/>
      <c r="AQ58" s="110"/>
      <c r="AR58" s="110"/>
      <c r="AS58" s="110"/>
      <c r="AT58" s="110"/>
      <c r="AU58" s="110"/>
      <c r="AV58" s="110"/>
      <c r="AW58" s="110"/>
      <c r="AX58" s="110"/>
      <c r="AY58" s="110"/>
      <c r="AZ58" s="110"/>
      <c r="BA58" s="110"/>
    </row>
    <row r="59" spans="1:53" s="113" customFormat="1" ht="11.25" x14ac:dyDescent="0.2">
      <c r="B59" s="114"/>
      <c r="E59" s="115"/>
      <c r="G59" s="115"/>
      <c r="I59" s="115"/>
      <c r="K59" s="115"/>
      <c r="M59" s="115"/>
      <c r="O59" s="115"/>
      <c r="Q59" s="115"/>
      <c r="S59" s="115"/>
      <c r="U59" s="115"/>
      <c r="W59" s="115"/>
      <c r="Y59" s="115"/>
      <c r="AA59" s="115"/>
      <c r="AC59" s="115"/>
    </row>
    <row r="60" spans="1:53" s="107" customFormat="1" x14ac:dyDescent="0.2">
      <c r="B60" s="116"/>
      <c r="E60" s="117"/>
      <c r="G60" s="117"/>
      <c r="I60" s="117"/>
      <c r="K60" s="117"/>
      <c r="M60" s="117"/>
      <c r="O60" s="117"/>
      <c r="Q60" s="117"/>
      <c r="S60" s="117"/>
      <c r="U60" s="117"/>
      <c r="W60" s="117"/>
      <c r="Y60" s="117"/>
      <c r="AA60" s="117"/>
      <c r="AC60" s="117"/>
    </row>
    <row r="61" spans="1:53" s="107" customFormat="1" x14ac:dyDescent="0.2">
      <c r="B61" s="116"/>
      <c r="E61" s="117"/>
      <c r="G61" s="117"/>
      <c r="I61" s="117"/>
      <c r="K61" s="117"/>
      <c r="M61" s="117"/>
      <c r="O61" s="117"/>
      <c r="Q61" s="117"/>
      <c r="S61" s="117"/>
      <c r="U61" s="117"/>
      <c r="W61" s="117"/>
      <c r="Y61" s="117"/>
      <c r="AA61" s="117"/>
      <c r="AC61" s="117"/>
    </row>
    <row r="62" spans="1:53" s="107" customFormat="1" x14ac:dyDescent="0.2">
      <c r="B62" s="116"/>
      <c r="E62" s="117"/>
      <c r="G62" s="117"/>
      <c r="I62" s="117"/>
      <c r="K62" s="117"/>
      <c r="M62" s="117"/>
      <c r="O62" s="117"/>
      <c r="Q62" s="117"/>
      <c r="S62" s="117"/>
      <c r="U62" s="117"/>
      <c r="W62" s="117"/>
      <c r="Y62" s="117"/>
      <c r="AA62" s="117"/>
      <c r="AC62" s="117"/>
    </row>
    <row r="63" spans="1:53" s="107" customFormat="1" x14ac:dyDescent="0.2">
      <c r="B63" s="116"/>
      <c r="E63" s="117"/>
      <c r="G63" s="117"/>
      <c r="I63" s="117"/>
      <c r="K63" s="117"/>
      <c r="M63" s="117"/>
      <c r="O63" s="117"/>
      <c r="Q63" s="117"/>
      <c r="S63" s="117"/>
      <c r="U63" s="117"/>
      <c r="W63" s="117"/>
      <c r="Y63" s="117"/>
      <c r="AA63" s="117"/>
      <c r="AC63" s="117"/>
    </row>
    <row r="64" spans="1:53" s="107" customFormat="1" x14ac:dyDescent="0.2">
      <c r="B64" s="116"/>
      <c r="E64" s="117"/>
      <c r="G64" s="117"/>
      <c r="I64" s="117"/>
      <c r="K64" s="117"/>
      <c r="M64" s="117"/>
      <c r="O64" s="117"/>
      <c r="Q64" s="117"/>
      <c r="S64" s="117"/>
      <c r="U64" s="117"/>
      <c r="W64" s="117"/>
      <c r="Y64" s="117"/>
      <c r="AA64" s="117"/>
      <c r="AC64" s="117"/>
    </row>
    <row r="65" spans="2:29" s="107" customFormat="1" x14ac:dyDescent="0.2">
      <c r="B65" s="116"/>
      <c r="E65" s="117"/>
      <c r="G65" s="117"/>
      <c r="I65" s="117"/>
      <c r="K65" s="117"/>
      <c r="M65" s="117"/>
      <c r="O65" s="117"/>
      <c r="Q65" s="117"/>
      <c r="S65" s="117"/>
      <c r="U65" s="117"/>
      <c r="W65" s="117"/>
      <c r="Y65" s="117"/>
      <c r="AA65" s="117"/>
      <c r="AC65" s="117"/>
    </row>
    <row r="66" spans="2:29" s="107" customFormat="1" x14ac:dyDescent="0.2">
      <c r="B66" s="116"/>
      <c r="E66" s="117"/>
      <c r="G66" s="117"/>
      <c r="I66" s="117"/>
      <c r="K66" s="117"/>
      <c r="M66" s="117"/>
      <c r="O66" s="117"/>
      <c r="Q66" s="117"/>
      <c r="S66" s="117"/>
      <c r="U66" s="117"/>
      <c r="W66" s="117"/>
      <c r="Y66" s="117"/>
      <c r="AA66" s="117"/>
      <c r="AC66" s="117"/>
    </row>
    <row r="67" spans="2:29" s="107" customFormat="1" x14ac:dyDescent="0.2">
      <c r="B67" s="116"/>
      <c r="E67" s="117"/>
      <c r="G67" s="117"/>
      <c r="I67" s="117"/>
      <c r="K67" s="117"/>
      <c r="M67" s="117"/>
      <c r="O67" s="117"/>
      <c r="Q67" s="117"/>
      <c r="S67" s="117"/>
      <c r="U67" s="117"/>
      <c r="W67" s="117"/>
      <c r="Y67" s="117"/>
      <c r="AA67" s="117"/>
      <c r="AC67" s="117"/>
    </row>
    <row r="68" spans="2:29" s="107" customFormat="1" x14ac:dyDescent="0.2">
      <c r="B68" s="116"/>
      <c r="E68" s="117"/>
      <c r="G68" s="117"/>
      <c r="I68" s="117"/>
      <c r="K68" s="117"/>
      <c r="M68" s="117"/>
      <c r="O68" s="117"/>
      <c r="Q68" s="117"/>
      <c r="S68" s="117"/>
      <c r="U68" s="117"/>
      <c r="W68" s="117"/>
      <c r="Y68" s="117"/>
      <c r="AA68" s="117"/>
      <c r="AC68" s="117"/>
    </row>
    <row r="69" spans="2:29" s="107" customFormat="1" x14ac:dyDescent="0.2">
      <c r="B69" s="116"/>
      <c r="E69" s="117"/>
      <c r="G69" s="117"/>
      <c r="I69" s="117"/>
      <c r="K69" s="117"/>
      <c r="M69" s="117"/>
      <c r="O69" s="117"/>
      <c r="Q69" s="117"/>
      <c r="S69" s="117"/>
      <c r="U69" s="117"/>
      <c r="W69" s="117"/>
      <c r="Y69" s="117"/>
      <c r="AA69" s="117"/>
      <c r="AC69" s="117"/>
    </row>
    <row r="70" spans="2:29" s="107" customFormat="1" x14ac:dyDescent="0.2">
      <c r="B70" s="116"/>
      <c r="E70" s="117"/>
      <c r="G70" s="117"/>
      <c r="I70" s="117"/>
      <c r="K70" s="117"/>
      <c r="M70" s="117"/>
      <c r="O70" s="117"/>
      <c r="Q70" s="117"/>
      <c r="S70" s="117"/>
      <c r="U70" s="117"/>
      <c r="W70" s="117"/>
      <c r="Y70" s="117"/>
      <c r="AA70" s="117"/>
      <c r="AC70" s="117"/>
    </row>
    <row r="71" spans="2:29" s="107" customFormat="1" x14ac:dyDescent="0.2">
      <c r="B71" s="116"/>
      <c r="E71" s="117"/>
      <c r="G71" s="117"/>
      <c r="I71" s="117"/>
      <c r="K71" s="117"/>
      <c r="M71" s="117"/>
      <c r="O71" s="117"/>
      <c r="Q71" s="117"/>
      <c r="S71" s="117"/>
      <c r="U71" s="117"/>
      <c r="W71" s="117"/>
      <c r="Y71" s="117"/>
      <c r="AA71" s="117"/>
      <c r="AC71" s="117"/>
    </row>
    <row r="72" spans="2:29" s="107" customFormat="1" x14ac:dyDescent="0.2">
      <c r="B72" s="116"/>
      <c r="E72" s="117"/>
      <c r="G72" s="117"/>
      <c r="I72" s="117"/>
      <c r="K72" s="117"/>
      <c r="M72" s="117"/>
      <c r="O72" s="117"/>
      <c r="Q72" s="117"/>
      <c r="S72" s="117"/>
      <c r="U72" s="117"/>
      <c r="W72" s="117"/>
      <c r="Y72" s="117"/>
      <c r="AA72" s="117"/>
      <c r="AC72" s="117"/>
    </row>
    <row r="73" spans="2:29" s="107" customFormat="1" x14ac:dyDescent="0.2">
      <c r="B73" s="116"/>
      <c r="E73" s="117"/>
      <c r="G73" s="117"/>
      <c r="I73" s="117"/>
      <c r="K73" s="117"/>
      <c r="M73" s="117"/>
      <c r="O73" s="117"/>
      <c r="Q73" s="117"/>
      <c r="S73" s="117"/>
      <c r="U73" s="117"/>
      <c r="W73" s="117"/>
      <c r="Y73" s="117"/>
      <c r="AA73" s="117"/>
      <c r="AC73" s="117"/>
    </row>
    <row r="74" spans="2:29" s="107" customFormat="1" x14ac:dyDescent="0.2">
      <c r="B74" s="116"/>
      <c r="E74" s="117"/>
      <c r="G74" s="117"/>
      <c r="I74" s="117"/>
      <c r="K74" s="117"/>
      <c r="M74" s="117"/>
      <c r="O74" s="117"/>
      <c r="Q74" s="117"/>
      <c r="S74" s="117"/>
      <c r="U74" s="117"/>
      <c r="W74" s="117"/>
      <c r="Y74" s="117"/>
      <c r="AA74" s="117"/>
      <c r="AC74" s="117"/>
    </row>
    <row r="75" spans="2:29" s="107" customFormat="1" x14ac:dyDescent="0.2">
      <c r="B75" s="116"/>
      <c r="E75" s="117"/>
      <c r="G75" s="117"/>
      <c r="I75" s="117"/>
      <c r="K75" s="117"/>
      <c r="M75" s="117"/>
      <c r="O75" s="117"/>
      <c r="Q75" s="117"/>
      <c r="S75" s="117"/>
      <c r="U75" s="117"/>
      <c r="W75" s="117"/>
      <c r="Y75" s="117"/>
      <c r="AA75" s="117"/>
      <c r="AC75" s="117"/>
    </row>
    <row r="76" spans="2:29" s="107" customFormat="1" x14ac:dyDescent="0.2">
      <c r="B76" s="116"/>
      <c r="E76" s="117"/>
      <c r="G76" s="117"/>
      <c r="I76" s="117"/>
      <c r="K76" s="117"/>
      <c r="M76" s="117"/>
      <c r="O76" s="117"/>
      <c r="Q76" s="117"/>
      <c r="S76" s="117"/>
      <c r="U76" s="117"/>
      <c r="W76" s="117"/>
      <c r="Y76" s="117"/>
      <c r="AA76" s="117"/>
      <c r="AC76" s="117"/>
    </row>
    <row r="77" spans="2:29" s="107" customFormat="1" x14ac:dyDescent="0.2">
      <c r="B77" s="116"/>
      <c r="E77" s="117"/>
      <c r="G77" s="117"/>
      <c r="I77" s="117"/>
      <c r="K77" s="117"/>
      <c r="M77" s="117"/>
      <c r="O77" s="117"/>
      <c r="Q77" s="117"/>
      <c r="S77" s="117"/>
      <c r="U77" s="117"/>
      <c r="W77" s="117"/>
      <c r="Y77" s="117"/>
      <c r="AA77" s="117"/>
      <c r="AC77" s="117"/>
    </row>
    <row r="78" spans="2:29" s="107" customFormat="1" x14ac:dyDescent="0.2">
      <c r="B78" s="116"/>
      <c r="E78" s="117"/>
      <c r="G78" s="117"/>
      <c r="I78" s="117"/>
      <c r="K78" s="117"/>
      <c r="M78" s="117"/>
      <c r="O78" s="117"/>
      <c r="Q78" s="117"/>
      <c r="S78" s="117"/>
      <c r="U78" s="117"/>
      <c r="W78" s="117"/>
      <c r="Y78" s="117"/>
      <c r="AA78" s="117"/>
      <c r="AC78" s="117"/>
    </row>
    <row r="79" spans="2:29" s="107" customFormat="1" x14ac:dyDescent="0.2">
      <c r="B79" s="116"/>
      <c r="E79" s="117"/>
      <c r="G79" s="117"/>
      <c r="I79" s="117"/>
      <c r="K79" s="117"/>
      <c r="M79" s="117"/>
      <c r="O79" s="117"/>
      <c r="Q79" s="117"/>
      <c r="S79" s="117"/>
      <c r="U79" s="117"/>
      <c r="W79" s="117"/>
      <c r="Y79" s="117"/>
      <c r="AA79" s="117"/>
      <c r="AC79" s="117"/>
    </row>
    <row r="80" spans="2:29" s="107" customFormat="1" x14ac:dyDescent="0.2">
      <c r="B80" s="116"/>
      <c r="E80" s="117"/>
      <c r="G80" s="117"/>
      <c r="I80" s="117"/>
      <c r="K80" s="117"/>
      <c r="M80" s="117"/>
      <c r="O80" s="117"/>
      <c r="Q80" s="117"/>
      <c r="S80" s="117"/>
      <c r="U80" s="117"/>
      <c r="W80" s="117"/>
      <c r="Y80" s="117"/>
      <c r="AA80" s="117"/>
      <c r="AC80" s="117"/>
    </row>
    <row r="81" spans="2:29" s="107" customFormat="1" x14ac:dyDescent="0.2">
      <c r="B81" s="116"/>
      <c r="E81" s="117"/>
      <c r="G81" s="117"/>
      <c r="I81" s="117"/>
      <c r="K81" s="117"/>
      <c r="M81" s="117"/>
      <c r="O81" s="117"/>
      <c r="Q81" s="117"/>
      <c r="S81" s="117"/>
      <c r="U81" s="117"/>
      <c r="W81" s="117"/>
      <c r="Y81" s="117"/>
      <c r="AA81" s="117"/>
      <c r="AC81" s="117"/>
    </row>
    <row r="82" spans="2:29" s="107" customFormat="1" x14ac:dyDescent="0.2">
      <c r="B82" s="116"/>
      <c r="E82" s="117"/>
      <c r="G82" s="117"/>
      <c r="I82" s="117"/>
      <c r="K82" s="117"/>
      <c r="M82" s="117"/>
      <c r="O82" s="117"/>
      <c r="Q82" s="117"/>
      <c r="S82" s="117"/>
      <c r="U82" s="117"/>
      <c r="W82" s="117"/>
      <c r="Y82" s="117"/>
      <c r="AA82" s="117"/>
      <c r="AC82" s="117"/>
    </row>
    <row r="83" spans="2:29" s="107" customFormat="1" x14ac:dyDescent="0.2">
      <c r="B83" s="116"/>
      <c r="E83" s="117"/>
      <c r="G83" s="117"/>
      <c r="I83" s="117"/>
      <c r="K83" s="117"/>
      <c r="M83" s="117"/>
      <c r="O83" s="117"/>
      <c r="Q83" s="117"/>
      <c r="S83" s="117"/>
      <c r="U83" s="117"/>
      <c r="W83" s="117"/>
      <c r="Y83" s="117"/>
      <c r="AA83" s="117"/>
      <c r="AC83" s="117"/>
    </row>
    <row r="84" spans="2:29" s="107" customFormat="1" x14ac:dyDescent="0.2">
      <c r="B84" s="116"/>
      <c r="E84" s="117"/>
      <c r="G84" s="117"/>
      <c r="I84" s="117"/>
      <c r="K84" s="117"/>
      <c r="M84" s="117"/>
      <c r="O84" s="117"/>
      <c r="Q84" s="117"/>
      <c r="S84" s="117"/>
      <c r="U84" s="117"/>
      <c r="W84" s="117"/>
      <c r="Y84" s="117"/>
      <c r="AA84" s="117"/>
      <c r="AC84" s="117"/>
    </row>
    <row r="85" spans="2:29" s="107" customFormat="1" x14ac:dyDescent="0.2">
      <c r="B85" s="116"/>
      <c r="E85" s="117"/>
      <c r="G85" s="117"/>
      <c r="I85" s="117"/>
      <c r="K85" s="117"/>
      <c r="M85" s="117"/>
      <c r="O85" s="117"/>
      <c r="Q85" s="117"/>
      <c r="S85" s="117"/>
      <c r="U85" s="117"/>
      <c r="W85" s="117"/>
      <c r="Y85" s="117"/>
      <c r="AA85" s="117"/>
      <c r="AC85" s="117"/>
    </row>
    <row r="86" spans="2:29" s="107" customFormat="1" x14ac:dyDescent="0.2">
      <c r="B86" s="116"/>
      <c r="E86" s="117"/>
      <c r="G86" s="117"/>
      <c r="I86" s="117"/>
      <c r="K86" s="117"/>
      <c r="M86" s="117"/>
      <c r="O86" s="117"/>
      <c r="Q86" s="117"/>
      <c r="S86" s="117"/>
      <c r="U86" s="117"/>
      <c r="W86" s="117"/>
      <c r="Y86" s="117"/>
      <c r="AA86" s="117"/>
      <c r="AC86" s="117"/>
    </row>
    <row r="87" spans="2:29" s="107" customFormat="1" x14ac:dyDescent="0.2">
      <c r="B87" s="116"/>
      <c r="E87" s="117"/>
      <c r="G87" s="117"/>
      <c r="I87" s="117"/>
      <c r="K87" s="117"/>
      <c r="M87" s="117"/>
      <c r="O87" s="117"/>
      <c r="Q87" s="117"/>
      <c r="S87" s="117"/>
      <c r="U87" s="117"/>
      <c r="W87" s="117"/>
      <c r="Y87" s="117"/>
      <c r="AA87" s="117"/>
      <c r="AC87" s="117"/>
    </row>
    <row r="88" spans="2:29" s="107" customFormat="1" x14ac:dyDescent="0.2">
      <c r="B88" s="116"/>
      <c r="E88" s="117"/>
      <c r="G88" s="117"/>
      <c r="I88" s="117"/>
      <c r="K88" s="117"/>
      <c r="M88" s="117"/>
      <c r="O88" s="117"/>
      <c r="Q88" s="117"/>
      <c r="S88" s="117"/>
      <c r="U88" s="117"/>
      <c r="W88" s="117"/>
      <c r="Y88" s="117"/>
      <c r="AA88" s="117"/>
      <c r="AC88" s="117"/>
    </row>
    <row r="89" spans="2:29" s="107" customFormat="1" x14ac:dyDescent="0.2">
      <c r="B89" s="116"/>
      <c r="E89" s="117"/>
      <c r="G89" s="117"/>
      <c r="I89" s="117"/>
      <c r="K89" s="117"/>
      <c r="M89" s="117"/>
      <c r="O89" s="117"/>
      <c r="Q89" s="117"/>
      <c r="S89" s="117"/>
      <c r="U89" s="117"/>
      <c r="W89" s="117"/>
      <c r="Y89" s="117"/>
      <c r="AA89" s="117"/>
      <c r="AC89" s="117"/>
    </row>
    <row r="90" spans="2:29" s="107" customFormat="1" x14ac:dyDescent="0.2">
      <c r="B90" s="116"/>
      <c r="E90" s="117"/>
      <c r="G90" s="117"/>
      <c r="I90" s="117"/>
      <c r="K90" s="117"/>
      <c r="M90" s="117"/>
      <c r="O90" s="117"/>
      <c r="Q90" s="117"/>
      <c r="S90" s="117"/>
      <c r="U90" s="117"/>
      <c r="W90" s="117"/>
      <c r="Y90" s="117"/>
      <c r="AA90" s="117"/>
      <c r="AC90" s="117"/>
    </row>
    <row r="91" spans="2:29" s="107" customFormat="1" x14ac:dyDescent="0.2">
      <c r="B91" s="116"/>
      <c r="E91" s="117"/>
      <c r="G91" s="117"/>
      <c r="I91" s="117"/>
      <c r="K91" s="117"/>
      <c r="M91" s="117"/>
      <c r="O91" s="117"/>
      <c r="Q91" s="117"/>
      <c r="S91" s="117"/>
      <c r="U91" s="117"/>
      <c r="W91" s="117"/>
      <c r="Y91" s="117"/>
      <c r="AA91" s="117"/>
      <c r="AC91" s="117"/>
    </row>
    <row r="92" spans="2:29" s="107" customFormat="1" x14ac:dyDescent="0.2">
      <c r="B92" s="116"/>
      <c r="E92" s="117"/>
      <c r="G92" s="117"/>
      <c r="I92" s="117"/>
      <c r="K92" s="117"/>
      <c r="M92" s="117"/>
      <c r="O92" s="117"/>
      <c r="Q92" s="117"/>
      <c r="S92" s="117"/>
      <c r="U92" s="117"/>
      <c r="W92" s="117"/>
      <c r="Y92" s="117"/>
      <c r="AA92" s="117"/>
      <c r="AC92" s="117"/>
    </row>
    <row r="93" spans="2:29" s="107" customFormat="1" x14ac:dyDescent="0.2">
      <c r="B93" s="116"/>
      <c r="E93" s="117"/>
      <c r="G93" s="117"/>
      <c r="I93" s="117"/>
      <c r="K93" s="117"/>
      <c r="M93" s="117"/>
      <c r="O93" s="117"/>
      <c r="Q93" s="117"/>
      <c r="S93" s="117"/>
      <c r="U93" s="117"/>
      <c r="W93" s="117"/>
      <c r="Y93" s="117"/>
      <c r="AA93" s="117"/>
      <c r="AC93" s="117"/>
    </row>
    <row r="94" spans="2:29" s="107" customFormat="1" x14ac:dyDescent="0.2">
      <c r="B94" s="116"/>
      <c r="E94" s="117"/>
      <c r="G94" s="117"/>
      <c r="I94" s="117"/>
      <c r="K94" s="117"/>
      <c r="M94" s="117"/>
      <c r="O94" s="117"/>
      <c r="Q94" s="117"/>
      <c r="S94" s="117"/>
      <c r="U94" s="117"/>
      <c r="W94" s="117"/>
      <c r="Y94" s="117"/>
      <c r="AA94" s="117"/>
      <c r="AC94" s="117"/>
    </row>
    <row r="95" spans="2:29" s="107" customFormat="1" x14ac:dyDescent="0.2">
      <c r="B95" s="116"/>
      <c r="E95" s="117"/>
      <c r="G95" s="117"/>
      <c r="I95" s="117"/>
      <c r="K95" s="117"/>
      <c r="M95" s="117"/>
      <c r="O95" s="117"/>
      <c r="Q95" s="117"/>
      <c r="S95" s="117"/>
      <c r="U95" s="117"/>
      <c r="W95" s="117"/>
      <c r="Y95" s="117"/>
      <c r="AA95" s="117"/>
      <c r="AC95" s="117"/>
    </row>
    <row r="96" spans="2:29" s="107" customFormat="1" x14ac:dyDescent="0.2">
      <c r="B96" s="116"/>
      <c r="E96" s="117"/>
      <c r="G96" s="117"/>
      <c r="I96" s="117"/>
      <c r="K96" s="117"/>
      <c r="M96" s="117"/>
      <c r="O96" s="117"/>
      <c r="Q96" s="117"/>
      <c r="S96" s="117"/>
      <c r="U96" s="117"/>
      <c r="W96" s="117"/>
      <c r="Y96" s="117"/>
      <c r="AA96" s="117"/>
      <c r="AC96" s="117"/>
    </row>
    <row r="97" spans="2:29" s="107" customFormat="1" x14ac:dyDescent="0.2">
      <c r="B97" s="116"/>
      <c r="E97" s="117"/>
      <c r="G97" s="117"/>
      <c r="I97" s="117"/>
      <c r="K97" s="117"/>
      <c r="M97" s="117"/>
      <c r="O97" s="117"/>
      <c r="Q97" s="117"/>
      <c r="S97" s="117"/>
      <c r="U97" s="117"/>
      <c r="W97" s="117"/>
      <c r="Y97" s="117"/>
      <c r="AA97" s="117"/>
      <c r="AC97" s="117"/>
    </row>
    <row r="98" spans="2:29" s="107" customFormat="1" x14ac:dyDescent="0.2">
      <c r="B98" s="116"/>
      <c r="E98" s="117"/>
      <c r="G98" s="117"/>
      <c r="I98" s="117"/>
      <c r="K98" s="117"/>
      <c r="M98" s="117"/>
      <c r="O98" s="117"/>
      <c r="Q98" s="117"/>
      <c r="S98" s="117"/>
      <c r="U98" s="117"/>
      <c r="W98" s="117"/>
      <c r="Y98" s="117"/>
      <c r="AA98" s="117"/>
      <c r="AC98" s="117"/>
    </row>
    <row r="99" spans="2:29" s="107" customFormat="1" x14ac:dyDescent="0.2">
      <c r="B99" s="116"/>
      <c r="E99" s="117"/>
      <c r="G99" s="117"/>
      <c r="I99" s="117"/>
      <c r="K99" s="117"/>
      <c r="M99" s="117"/>
      <c r="O99" s="117"/>
      <c r="Q99" s="117"/>
      <c r="S99" s="117"/>
      <c r="U99" s="117"/>
      <c r="W99" s="117"/>
      <c r="Y99" s="117"/>
      <c r="AA99" s="117"/>
      <c r="AC99" s="117"/>
    </row>
    <row r="100" spans="2:29" s="107" customFormat="1" x14ac:dyDescent="0.2">
      <c r="B100" s="116"/>
      <c r="E100" s="117"/>
      <c r="G100" s="117"/>
      <c r="I100" s="117"/>
      <c r="K100" s="117"/>
      <c r="M100" s="117"/>
      <c r="O100" s="117"/>
      <c r="Q100" s="117"/>
      <c r="S100" s="117"/>
      <c r="U100" s="117"/>
      <c r="W100" s="117"/>
      <c r="Y100" s="117"/>
      <c r="AA100" s="117"/>
      <c r="AC100" s="117"/>
    </row>
    <row r="101" spans="2:29" s="107" customFormat="1" x14ac:dyDescent="0.2">
      <c r="B101" s="116"/>
      <c r="E101" s="117"/>
      <c r="G101" s="117"/>
      <c r="I101" s="117"/>
      <c r="K101" s="117"/>
      <c r="M101" s="117"/>
      <c r="O101" s="117"/>
      <c r="Q101" s="117"/>
      <c r="S101" s="117"/>
      <c r="U101" s="117"/>
      <c r="W101" s="117"/>
      <c r="Y101" s="117"/>
      <c r="AA101" s="117"/>
      <c r="AC101" s="117"/>
    </row>
    <row r="102" spans="2:29" s="107" customFormat="1" x14ac:dyDescent="0.2">
      <c r="B102" s="116"/>
      <c r="E102" s="117"/>
      <c r="G102" s="117"/>
      <c r="I102" s="117"/>
      <c r="K102" s="117"/>
      <c r="M102" s="117"/>
      <c r="O102" s="117"/>
      <c r="Q102" s="117"/>
      <c r="S102" s="117"/>
      <c r="U102" s="117"/>
      <c r="W102" s="117"/>
      <c r="Y102" s="117"/>
      <c r="AA102" s="117"/>
      <c r="AC102" s="117"/>
    </row>
    <row r="103" spans="2:29" s="107" customFormat="1" x14ac:dyDescent="0.2">
      <c r="B103" s="116"/>
      <c r="E103" s="117"/>
      <c r="G103" s="117"/>
      <c r="I103" s="117"/>
      <c r="K103" s="117"/>
      <c r="M103" s="117"/>
      <c r="O103" s="117"/>
      <c r="Q103" s="117"/>
      <c r="S103" s="117"/>
      <c r="U103" s="117"/>
      <c r="W103" s="117"/>
      <c r="Y103" s="117"/>
      <c r="AA103" s="117"/>
      <c r="AC103" s="117"/>
    </row>
    <row r="104" spans="2:29" s="107" customFormat="1" x14ac:dyDescent="0.2">
      <c r="B104" s="116"/>
      <c r="E104" s="117"/>
      <c r="G104" s="117"/>
      <c r="I104" s="117"/>
      <c r="K104" s="117"/>
      <c r="M104" s="117"/>
      <c r="O104" s="117"/>
      <c r="Q104" s="117"/>
      <c r="S104" s="117"/>
      <c r="U104" s="117"/>
      <c r="W104" s="117"/>
      <c r="Y104" s="117"/>
      <c r="AA104" s="117"/>
      <c r="AC104" s="117"/>
    </row>
    <row r="105" spans="2:29" s="107" customFormat="1" x14ac:dyDescent="0.2">
      <c r="B105" s="116"/>
      <c r="E105" s="117"/>
      <c r="G105" s="117"/>
      <c r="I105" s="117"/>
      <c r="K105" s="117"/>
      <c r="M105" s="117"/>
      <c r="O105" s="117"/>
      <c r="Q105" s="117"/>
      <c r="S105" s="117"/>
      <c r="U105" s="117"/>
      <c r="W105" s="117"/>
      <c r="Y105" s="117"/>
      <c r="AA105" s="117"/>
      <c r="AC105" s="117"/>
    </row>
    <row r="106" spans="2:29" s="107" customFormat="1" x14ac:dyDescent="0.2">
      <c r="B106" s="116"/>
      <c r="E106" s="117"/>
      <c r="G106" s="117"/>
      <c r="I106" s="117"/>
      <c r="K106" s="117"/>
      <c r="M106" s="117"/>
      <c r="O106" s="117"/>
      <c r="Q106" s="117"/>
      <c r="S106" s="117"/>
      <c r="U106" s="117"/>
      <c r="W106" s="117"/>
      <c r="Y106" s="117"/>
      <c r="AA106" s="117"/>
      <c r="AC106" s="117"/>
    </row>
    <row r="107" spans="2:29" s="107" customFormat="1" x14ac:dyDescent="0.2">
      <c r="B107" s="116"/>
      <c r="E107" s="117"/>
      <c r="G107" s="117"/>
      <c r="I107" s="117"/>
      <c r="K107" s="117"/>
      <c r="M107" s="117"/>
      <c r="O107" s="117"/>
      <c r="Q107" s="117"/>
      <c r="S107" s="117"/>
      <c r="U107" s="117"/>
      <c r="W107" s="117"/>
      <c r="Y107" s="117"/>
      <c r="AA107" s="117"/>
      <c r="AC107" s="117"/>
    </row>
    <row r="108" spans="2:29" s="107" customFormat="1" x14ac:dyDescent="0.2">
      <c r="B108" s="116"/>
      <c r="E108" s="117"/>
      <c r="G108" s="117"/>
      <c r="I108" s="117"/>
      <c r="K108" s="117"/>
      <c r="M108" s="117"/>
      <c r="O108" s="117"/>
      <c r="Q108" s="117"/>
      <c r="S108" s="117"/>
      <c r="U108" s="117"/>
      <c r="W108" s="117"/>
      <c r="Y108" s="117"/>
      <c r="AA108" s="117"/>
      <c r="AC108" s="117"/>
    </row>
    <row r="109" spans="2:29" s="107" customFormat="1" x14ac:dyDescent="0.2">
      <c r="B109" s="116"/>
      <c r="E109" s="117"/>
      <c r="G109" s="117"/>
      <c r="I109" s="117"/>
      <c r="K109" s="117"/>
      <c r="M109" s="117"/>
      <c r="O109" s="117"/>
      <c r="Q109" s="117"/>
      <c r="S109" s="117"/>
      <c r="U109" s="117"/>
      <c r="W109" s="117"/>
      <c r="Y109" s="117"/>
      <c r="AA109" s="117"/>
      <c r="AC109" s="117"/>
    </row>
    <row r="110" spans="2:29" s="107" customFormat="1" x14ac:dyDescent="0.2">
      <c r="B110" s="116"/>
      <c r="E110" s="117"/>
      <c r="G110" s="117"/>
      <c r="I110" s="117"/>
      <c r="K110" s="117"/>
      <c r="M110" s="117"/>
      <c r="O110" s="117"/>
      <c r="Q110" s="117"/>
      <c r="S110" s="117"/>
      <c r="U110" s="117"/>
      <c r="W110" s="117"/>
      <c r="Y110" s="117"/>
      <c r="AA110" s="117"/>
      <c r="AC110" s="117"/>
    </row>
    <row r="111" spans="2:29" s="107" customFormat="1" x14ac:dyDescent="0.2">
      <c r="B111" s="116"/>
      <c r="E111" s="117"/>
      <c r="G111" s="117"/>
      <c r="I111" s="117"/>
      <c r="K111" s="117"/>
      <c r="M111" s="117"/>
      <c r="O111" s="117"/>
      <c r="Q111" s="117"/>
      <c r="S111" s="117"/>
      <c r="U111" s="117"/>
      <c r="W111" s="117"/>
      <c r="Y111" s="117"/>
      <c r="AA111" s="117"/>
      <c r="AC111" s="117"/>
    </row>
    <row r="112" spans="2:29" s="107" customFormat="1" x14ac:dyDescent="0.2">
      <c r="B112" s="116"/>
      <c r="E112" s="117"/>
      <c r="G112" s="117"/>
      <c r="I112" s="117"/>
      <c r="K112" s="117"/>
      <c r="M112" s="117"/>
      <c r="O112" s="117"/>
      <c r="Q112" s="117"/>
      <c r="S112" s="117"/>
      <c r="U112" s="117"/>
      <c r="W112" s="117"/>
      <c r="Y112" s="117"/>
      <c r="AA112" s="117"/>
      <c r="AC112" s="117"/>
    </row>
    <row r="113" spans="2:29" s="107" customFormat="1" x14ac:dyDescent="0.2">
      <c r="B113" s="116"/>
      <c r="E113" s="117"/>
      <c r="G113" s="117"/>
      <c r="I113" s="117"/>
      <c r="K113" s="117"/>
      <c r="M113" s="117"/>
      <c r="O113" s="117"/>
      <c r="Q113" s="117"/>
      <c r="S113" s="117"/>
      <c r="U113" s="117"/>
      <c r="W113" s="117"/>
      <c r="Y113" s="117"/>
      <c r="AA113" s="117"/>
      <c r="AC113" s="117"/>
    </row>
    <row r="114" spans="2:29" s="107" customFormat="1" x14ac:dyDescent="0.2">
      <c r="B114" s="116"/>
      <c r="E114" s="117"/>
      <c r="G114" s="117"/>
      <c r="I114" s="117"/>
      <c r="K114" s="117"/>
      <c r="M114" s="117"/>
      <c r="O114" s="117"/>
      <c r="Q114" s="117"/>
      <c r="S114" s="117"/>
      <c r="U114" s="117"/>
      <c r="W114" s="117"/>
      <c r="Y114" s="117"/>
      <c r="AA114" s="117"/>
      <c r="AC114" s="117"/>
    </row>
    <row r="115" spans="2:29" s="107" customFormat="1" x14ac:dyDescent="0.2">
      <c r="B115" s="116"/>
      <c r="E115" s="117"/>
      <c r="G115" s="117"/>
      <c r="I115" s="117"/>
      <c r="K115" s="117"/>
      <c r="M115" s="117"/>
      <c r="O115" s="117"/>
      <c r="Q115" s="117"/>
      <c r="S115" s="117"/>
      <c r="U115" s="117"/>
      <c r="W115" s="117"/>
      <c r="Y115" s="117"/>
      <c r="AA115" s="117"/>
      <c r="AC115" s="117"/>
    </row>
    <row r="116" spans="2:29" s="107" customFormat="1" x14ac:dyDescent="0.2">
      <c r="B116" s="116"/>
      <c r="E116" s="117"/>
      <c r="G116" s="117"/>
      <c r="I116" s="117"/>
      <c r="K116" s="117"/>
      <c r="M116" s="117"/>
      <c r="O116" s="117"/>
      <c r="Q116" s="117"/>
      <c r="S116" s="117"/>
      <c r="U116" s="117"/>
      <c r="W116" s="117"/>
      <c r="Y116" s="117"/>
      <c r="AA116" s="117"/>
      <c r="AC116" s="117"/>
    </row>
    <row r="117" spans="2:29" s="107" customFormat="1" x14ac:dyDescent="0.2">
      <c r="B117" s="116"/>
      <c r="E117" s="117"/>
      <c r="G117" s="117"/>
      <c r="I117" s="117"/>
      <c r="K117" s="117"/>
      <c r="M117" s="117"/>
      <c r="O117" s="117"/>
      <c r="Q117" s="117"/>
      <c r="S117" s="117"/>
      <c r="U117" s="117"/>
      <c r="W117" s="117"/>
      <c r="Y117" s="117"/>
      <c r="AA117" s="117"/>
      <c r="AC117" s="117"/>
    </row>
    <row r="118" spans="2:29" s="107" customFormat="1" x14ac:dyDescent="0.2">
      <c r="B118" s="116"/>
      <c r="E118" s="117"/>
      <c r="G118" s="117"/>
      <c r="I118" s="117"/>
      <c r="K118" s="117"/>
      <c r="M118" s="117"/>
      <c r="O118" s="117"/>
      <c r="Q118" s="117"/>
      <c r="S118" s="117"/>
      <c r="U118" s="117"/>
      <c r="W118" s="117"/>
      <c r="Y118" s="117"/>
      <c r="AA118" s="117"/>
      <c r="AC118" s="117"/>
    </row>
    <row r="119" spans="2:29" s="107" customFormat="1" x14ac:dyDescent="0.2">
      <c r="B119" s="116"/>
      <c r="E119" s="117"/>
      <c r="G119" s="117"/>
      <c r="I119" s="117"/>
      <c r="K119" s="117"/>
      <c r="M119" s="117"/>
      <c r="O119" s="117"/>
      <c r="Q119" s="117"/>
      <c r="S119" s="117"/>
      <c r="U119" s="117"/>
      <c r="W119" s="117"/>
      <c r="Y119" s="117"/>
      <c r="AA119" s="117"/>
      <c r="AC119" s="117"/>
    </row>
    <row r="120" spans="2:29" s="107" customFormat="1" x14ac:dyDescent="0.2">
      <c r="B120" s="116"/>
      <c r="E120" s="117"/>
      <c r="G120" s="117"/>
      <c r="I120" s="117"/>
      <c r="K120" s="117"/>
      <c r="M120" s="117"/>
      <c r="O120" s="117"/>
      <c r="Q120" s="117"/>
      <c r="S120" s="117"/>
      <c r="U120" s="117"/>
      <c r="W120" s="117"/>
      <c r="Y120" s="117"/>
      <c r="AA120" s="117"/>
      <c r="AC120" s="117"/>
    </row>
    <row r="121" spans="2:29" s="107" customFormat="1" x14ac:dyDescent="0.2">
      <c r="B121" s="116"/>
      <c r="E121" s="117"/>
      <c r="G121" s="117"/>
      <c r="I121" s="117"/>
      <c r="K121" s="117"/>
      <c r="M121" s="117"/>
      <c r="O121" s="117"/>
      <c r="Q121" s="117"/>
      <c r="S121" s="117"/>
      <c r="U121" s="117"/>
      <c r="W121" s="117"/>
      <c r="Y121" s="117"/>
      <c r="AA121" s="117"/>
      <c r="AC121" s="117"/>
    </row>
    <row r="122" spans="2:29" s="107" customFormat="1" x14ac:dyDescent="0.2">
      <c r="B122" s="116"/>
      <c r="E122" s="117"/>
      <c r="G122" s="117"/>
      <c r="I122" s="117"/>
      <c r="K122" s="117"/>
      <c r="M122" s="117"/>
      <c r="O122" s="117"/>
      <c r="Q122" s="117"/>
      <c r="S122" s="117"/>
      <c r="U122" s="117"/>
      <c r="W122" s="117"/>
      <c r="Y122" s="117"/>
      <c r="AA122" s="117"/>
      <c r="AC122" s="117"/>
    </row>
    <row r="123" spans="2:29" s="107" customFormat="1" x14ac:dyDescent="0.2">
      <c r="B123" s="116"/>
      <c r="E123" s="117"/>
      <c r="G123" s="117"/>
      <c r="I123" s="117"/>
      <c r="K123" s="117"/>
      <c r="M123" s="117"/>
      <c r="O123" s="117"/>
      <c r="Q123" s="117"/>
      <c r="S123" s="117"/>
      <c r="U123" s="117"/>
      <c r="W123" s="117"/>
      <c r="Y123" s="117"/>
      <c r="AA123" s="117"/>
      <c r="AC123" s="117"/>
    </row>
    <row r="124" spans="2:29" s="107" customFormat="1" x14ac:dyDescent="0.2">
      <c r="B124" s="116"/>
      <c r="E124" s="117"/>
      <c r="G124" s="117"/>
      <c r="I124" s="117"/>
      <c r="K124" s="117"/>
      <c r="M124" s="117"/>
      <c r="O124" s="117"/>
      <c r="Q124" s="117"/>
      <c r="S124" s="117"/>
      <c r="U124" s="117"/>
      <c r="W124" s="117"/>
      <c r="Y124" s="117"/>
      <c r="AA124" s="117"/>
      <c r="AC124" s="117"/>
    </row>
    <row r="125" spans="2:29" s="107" customFormat="1" x14ac:dyDescent="0.2">
      <c r="B125" s="116"/>
      <c r="E125" s="117"/>
      <c r="G125" s="117"/>
      <c r="I125" s="117"/>
      <c r="K125" s="117"/>
      <c r="M125" s="117"/>
      <c r="O125" s="117"/>
      <c r="Q125" s="117"/>
      <c r="S125" s="117"/>
      <c r="U125" s="117"/>
      <c r="W125" s="117"/>
      <c r="Y125" s="117"/>
      <c r="AA125" s="117"/>
      <c r="AC125" s="117"/>
    </row>
    <row r="126" spans="2:29" s="107" customFormat="1" x14ac:dyDescent="0.2">
      <c r="B126" s="116"/>
      <c r="E126" s="117"/>
      <c r="G126" s="117"/>
      <c r="I126" s="117"/>
      <c r="K126" s="117"/>
      <c r="M126" s="117"/>
      <c r="O126" s="117"/>
      <c r="Q126" s="117"/>
      <c r="S126" s="117"/>
      <c r="U126" s="117"/>
      <c r="W126" s="117"/>
      <c r="Y126" s="117"/>
      <c r="AA126" s="117"/>
      <c r="AC126" s="117"/>
    </row>
    <row r="127" spans="2:29" s="107" customFormat="1" x14ac:dyDescent="0.2">
      <c r="B127" s="116"/>
      <c r="E127" s="117"/>
      <c r="G127" s="117"/>
      <c r="I127" s="117"/>
      <c r="K127" s="117"/>
      <c r="M127" s="117"/>
      <c r="O127" s="117"/>
      <c r="Q127" s="117"/>
      <c r="S127" s="117"/>
      <c r="U127" s="117"/>
      <c r="W127" s="117"/>
      <c r="Y127" s="117"/>
      <c r="AA127" s="117"/>
      <c r="AC127" s="117"/>
    </row>
    <row r="128" spans="2:29" s="107" customFormat="1" x14ac:dyDescent="0.2">
      <c r="B128" s="116"/>
      <c r="E128" s="117"/>
      <c r="G128" s="117"/>
      <c r="I128" s="117"/>
      <c r="K128" s="117"/>
      <c r="M128" s="117"/>
      <c r="O128" s="117"/>
      <c r="Q128" s="117"/>
      <c r="S128" s="117"/>
      <c r="U128" s="117"/>
      <c r="W128" s="117"/>
      <c r="Y128" s="117"/>
      <c r="AA128" s="117"/>
      <c r="AC128" s="117"/>
    </row>
    <row r="129" spans="2:29" s="107" customFormat="1" x14ac:dyDescent="0.2">
      <c r="B129" s="116"/>
      <c r="E129" s="117"/>
      <c r="G129" s="117"/>
      <c r="I129" s="117"/>
      <c r="K129" s="117"/>
      <c r="M129" s="117"/>
      <c r="O129" s="117"/>
      <c r="Q129" s="117"/>
      <c r="S129" s="117"/>
      <c r="U129" s="117"/>
      <c r="W129" s="117"/>
      <c r="Y129" s="117"/>
      <c r="AA129" s="117"/>
      <c r="AC129" s="117"/>
    </row>
    <row r="130" spans="2:29" s="107" customFormat="1" x14ac:dyDescent="0.2">
      <c r="B130" s="116"/>
      <c r="E130" s="117"/>
      <c r="G130" s="117"/>
      <c r="I130" s="117"/>
      <c r="K130" s="117"/>
      <c r="M130" s="117"/>
      <c r="O130" s="117"/>
      <c r="Q130" s="117"/>
      <c r="S130" s="117"/>
      <c r="U130" s="117"/>
      <c r="W130" s="117"/>
      <c r="Y130" s="117"/>
      <c r="AA130" s="117"/>
      <c r="AC130" s="117"/>
    </row>
    <row r="131" spans="2:29" s="107" customFormat="1" x14ac:dyDescent="0.2">
      <c r="B131" s="116"/>
      <c r="E131" s="117"/>
      <c r="G131" s="117"/>
      <c r="I131" s="117"/>
      <c r="K131" s="117"/>
      <c r="M131" s="117"/>
      <c r="O131" s="117"/>
      <c r="Q131" s="117"/>
      <c r="S131" s="117"/>
      <c r="U131" s="117"/>
      <c r="W131" s="117"/>
      <c r="Y131" s="117"/>
      <c r="AA131" s="117"/>
      <c r="AC131" s="117"/>
    </row>
    <row r="132" spans="2:29" s="107" customFormat="1" x14ac:dyDescent="0.2">
      <c r="B132" s="116"/>
      <c r="E132" s="117"/>
      <c r="G132" s="117"/>
      <c r="I132" s="117"/>
      <c r="K132" s="117"/>
      <c r="M132" s="117"/>
      <c r="O132" s="117"/>
      <c r="Q132" s="117"/>
      <c r="S132" s="117"/>
      <c r="U132" s="117"/>
      <c r="W132" s="117"/>
      <c r="Y132" s="117"/>
      <c r="AA132" s="117"/>
      <c r="AC132" s="117"/>
    </row>
    <row r="133" spans="2:29" s="107" customFormat="1" x14ac:dyDescent="0.2">
      <c r="B133" s="116"/>
      <c r="E133" s="117"/>
      <c r="G133" s="117"/>
      <c r="I133" s="117"/>
      <c r="K133" s="117"/>
      <c r="M133" s="117"/>
      <c r="O133" s="117"/>
      <c r="Q133" s="117"/>
      <c r="S133" s="117"/>
      <c r="U133" s="117"/>
      <c r="W133" s="117"/>
      <c r="Y133" s="117"/>
      <c r="AA133" s="117"/>
      <c r="AC133" s="117"/>
    </row>
    <row r="134" spans="2:29" s="107" customFormat="1" x14ac:dyDescent="0.2">
      <c r="B134" s="116"/>
      <c r="E134" s="117"/>
      <c r="G134" s="117"/>
      <c r="I134" s="117"/>
      <c r="K134" s="117"/>
      <c r="M134" s="117"/>
      <c r="O134" s="117"/>
      <c r="Q134" s="117"/>
      <c r="S134" s="117"/>
      <c r="U134" s="117"/>
      <c r="W134" s="117"/>
      <c r="Y134" s="117"/>
      <c r="AA134" s="117"/>
      <c r="AC134" s="117"/>
    </row>
    <row r="135" spans="2:29" s="107" customFormat="1" x14ac:dyDescent="0.2">
      <c r="B135" s="116"/>
      <c r="E135" s="117"/>
      <c r="G135" s="117"/>
      <c r="I135" s="117"/>
      <c r="K135" s="117"/>
      <c r="M135" s="117"/>
      <c r="O135" s="117"/>
      <c r="Q135" s="117"/>
      <c r="S135" s="117"/>
      <c r="U135" s="117"/>
      <c r="W135" s="117"/>
      <c r="Y135" s="117"/>
      <c r="AA135" s="117"/>
      <c r="AC135" s="117"/>
    </row>
    <row r="136" spans="2:29" s="107" customFormat="1" x14ac:dyDescent="0.2">
      <c r="B136" s="116"/>
      <c r="E136" s="117"/>
      <c r="G136" s="117"/>
      <c r="I136" s="117"/>
      <c r="K136" s="117"/>
      <c r="M136" s="117"/>
      <c r="O136" s="117"/>
      <c r="Q136" s="117"/>
      <c r="S136" s="117"/>
      <c r="U136" s="117"/>
      <c r="W136" s="117"/>
      <c r="Y136" s="117"/>
      <c r="AA136" s="117"/>
      <c r="AC136" s="117"/>
    </row>
    <row r="137" spans="2:29" s="107" customFormat="1" x14ac:dyDescent="0.2">
      <c r="B137" s="116"/>
      <c r="E137" s="117"/>
      <c r="G137" s="117"/>
      <c r="I137" s="117"/>
      <c r="K137" s="117"/>
      <c r="M137" s="117"/>
      <c r="O137" s="117"/>
      <c r="Q137" s="117"/>
      <c r="S137" s="117"/>
      <c r="U137" s="117"/>
      <c r="W137" s="117"/>
      <c r="Y137" s="117"/>
      <c r="AA137" s="117"/>
      <c r="AC137" s="117"/>
    </row>
    <row r="138" spans="2:29" s="107" customFormat="1" x14ac:dyDescent="0.2">
      <c r="B138" s="116"/>
      <c r="E138" s="117"/>
      <c r="G138" s="117"/>
      <c r="I138" s="117"/>
      <c r="K138" s="117"/>
      <c r="M138" s="117"/>
      <c r="O138" s="117"/>
      <c r="Q138" s="117"/>
      <c r="S138" s="117"/>
      <c r="U138" s="117"/>
      <c r="W138" s="117"/>
      <c r="Y138" s="117"/>
      <c r="AA138" s="117"/>
      <c r="AC138" s="117"/>
    </row>
    <row r="139" spans="2:29" s="107" customFormat="1" x14ac:dyDescent="0.2">
      <c r="B139" s="116"/>
      <c r="E139" s="117"/>
      <c r="G139" s="117"/>
      <c r="I139" s="117"/>
      <c r="K139" s="117"/>
      <c r="M139" s="117"/>
      <c r="O139" s="117"/>
      <c r="Q139" s="117"/>
      <c r="S139" s="117"/>
      <c r="U139" s="117"/>
      <c r="W139" s="117"/>
      <c r="Y139" s="117"/>
      <c r="AA139" s="117"/>
      <c r="AC139" s="117"/>
    </row>
    <row r="140" spans="2:29" s="107" customFormat="1" x14ac:dyDescent="0.2">
      <c r="B140" s="116"/>
      <c r="E140" s="117"/>
      <c r="G140" s="117"/>
      <c r="I140" s="117"/>
      <c r="K140" s="117"/>
      <c r="M140" s="117"/>
      <c r="O140" s="117"/>
      <c r="Q140" s="117"/>
      <c r="S140" s="117"/>
      <c r="U140" s="117"/>
      <c r="W140" s="117"/>
      <c r="Y140" s="117"/>
      <c r="AA140" s="117"/>
      <c r="AC140" s="117"/>
    </row>
    <row r="141" spans="2:29" s="107" customFormat="1" x14ac:dyDescent="0.2">
      <c r="B141" s="116"/>
      <c r="E141" s="117"/>
      <c r="G141" s="117"/>
      <c r="I141" s="117"/>
      <c r="K141" s="117"/>
      <c r="M141" s="117"/>
      <c r="O141" s="117"/>
      <c r="Q141" s="117"/>
      <c r="S141" s="117"/>
      <c r="U141" s="117"/>
      <c r="W141" s="117"/>
      <c r="Y141" s="117"/>
      <c r="AA141" s="117"/>
      <c r="AC141" s="117"/>
    </row>
    <row r="142" spans="2:29" s="107" customFormat="1" x14ac:dyDescent="0.2">
      <c r="B142" s="116"/>
      <c r="E142" s="117"/>
      <c r="G142" s="117"/>
      <c r="I142" s="117"/>
      <c r="K142" s="117"/>
      <c r="M142" s="117"/>
      <c r="O142" s="117"/>
      <c r="Q142" s="117"/>
      <c r="S142" s="117"/>
      <c r="U142" s="117"/>
      <c r="W142" s="117"/>
      <c r="Y142" s="117"/>
      <c r="AA142" s="117"/>
      <c r="AC142" s="117"/>
    </row>
    <row r="143" spans="2:29" s="107" customFormat="1" x14ac:dyDescent="0.2">
      <c r="B143" s="116"/>
      <c r="E143" s="117"/>
      <c r="G143" s="117"/>
      <c r="I143" s="117"/>
      <c r="K143" s="117"/>
      <c r="M143" s="117"/>
      <c r="O143" s="117"/>
      <c r="Q143" s="117"/>
      <c r="S143" s="117"/>
      <c r="U143" s="117"/>
      <c r="W143" s="117"/>
      <c r="Y143" s="117"/>
      <c r="AA143" s="117"/>
      <c r="AC143" s="117"/>
    </row>
    <row r="144" spans="2:29" s="107" customFormat="1" x14ac:dyDescent="0.2">
      <c r="B144" s="116"/>
      <c r="E144" s="117"/>
      <c r="G144" s="117"/>
      <c r="I144" s="117"/>
      <c r="K144" s="117"/>
      <c r="M144" s="117"/>
      <c r="O144" s="117"/>
      <c r="Q144" s="117"/>
      <c r="S144" s="117"/>
      <c r="U144" s="117"/>
      <c r="W144" s="117"/>
      <c r="Y144" s="117"/>
      <c r="AA144" s="117"/>
      <c r="AC144" s="117"/>
    </row>
    <row r="159" spans="2:53" x14ac:dyDescent="0.2">
      <c r="B159" s="1"/>
      <c r="E159" s="1"/>
      <c r="G159" s="1"/>
      <c r="I159" s="1"/>
      <c r="K159" s="1"/>
      <c r="M159" s="1"/>
      <c r="O159" s="1"/>
      <c r="Q159" s="1"/>
      <c r="S159" s="1"/>
      <c r="U159" s="1"/>
      <c r="W159" s="1"/>
      <c r="Y159" s="1"/>
      <c r="AA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row>
    <row r="160" spans="2:53" x14ac:dyDescent="0.2">
      <c r="B160" s="1"/>
      <c r="E160" s="1"/>
      <c r="G160" s="1"/>
      <c r="I160" s="1"/>
      <c r="K160" s="1"/>
      <c r="M160" s="1"/>
      <c r="O160" s="1"/>
      <c r="Q160" s="1"/>
      <c r="S160" s="1"/>
      <c r="U160" s="1"/>
      <c r="W160" s="1"/>
      <c r="Y160" s="1"/>
      <c r="AA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row>
    <row r="161" spans="2:53" x14ac:dyDescent="0.2">
      <c r="B161" s="1"/>
      <c r="E161" s="1"/>
      <c r="G161" s="1"/>
      <c r="I161" s="1"/>
      <c r="K161" s="1"/>
      <c r="M161" s="1"/>
      <c r="O161" s="1"/>
      <c r="Q161" s="1"/>
      <c r="S161" s="1"/>
      <c r="U161" s="1"/>
      <c r="W161" s="1"/>
      <c r="Y161" s="1"/>
      <c r="AA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row>
    <row r="162" spans="2:53" x14ac:dyDescent="0.2">
      <c r="B162" s="1"/>
      <c r="E162" s="1"/>
      <c r="G162" s="1"/>
      <c r="I162" s="1"/>
      <c r="K162" s="1"/>
      <c r="M162" s="1"/>
      <c r="O162" s="1"/>
      <c r="Q162" s="1"/>
      <c r="S162" s="1"/>
      <c r="U162" s="1"/>
      <c r="W162" s="1"/>
      <c r="Y162" s="1"/>
      <c r="AA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row>
    <row r="163" spans="2:53" x14ac:dyDescent="0.2">
      <c r="B163" s="1"/>
      <c r="E163" s="1"/>
      <c r="G163" s="1"/>
      <c r="I163" s="1"/>
      <c r="K163" s="1"/>
      <c r="M163" s="1"/>
      <c r="O163" s="1"/>
      <c r="Q163" s="1"/>
      <c r="S163" s="1"/>
      <c r="U163" s="1"/>
      <c r="W163" s="1"/>
      <c r="Y163" s="1"/>
      <c r="AA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row>
    <row r="164" spans="2:53" x14ac:dyDescent="0.2">
      <c r="B164" s="1"/>
      <c r="E164" s="1"/>
      <c r="G164" s="1"/>
      <c r="I164" s="1"/>
      <c r="K164" s="1"/>
      <c r="M164" s="1"/>
      <c r="O164" s="1"/>
      <c r="Q164" s="1"/>
      <c r="S164" s="1"/>
      <c r="U164" s="1"/>
      <c r="W164" s="1"/>
      <c r="Y164" s="1"/>
      <c r="AA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row>
    <row r="165" spans="2:53" x14ac:dyDescent="0.2">
      <c r="B165" s="1"/>
      <c r="E165" s="1"/>
      <c r="G165" s="1"/>
      <c r="I165" s="1"/>
      <c r="K165" s="1"/>
      <c r="M165" s="1"/>
      <c r="O165" s="1"/>
      <c r="Q165" s="1"/>
      <c r="S165" s="1"/>
      <c r="U165" s="1"/>
      <c r="W165" s="1"/>
      <c r="Y165" s="1"/>
      <c r="AA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row>
    <row r="166" spans="2:53" x14ac:dyDescent="0.2">
      <c r="B166" s="1"/>
      <c r="E166" s="1"/>
      <c r="G166" s="1"/>
      <c r="I166" s="1"/>
      <c r="K166" s="1"/>
      <c r="M166" s="1"/>
      <c r="O166" s="1"/>
      <c r="Q166" s="1"/>
      <c r="S166" s="1"/>
      <c r="U166" s="1"/>
      <c r="W166" s="1"/>
      <c r="Y166" s="1"/>
      <c r="AA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row>
    <row r="167" spans="2:53" x14ac:dyDescent="0.2">
      <c r="B167" s="1"/>
      <c r="E167" s="1"/>
      <c r="G167" s="1"/>
      <c r="I167" s="1"/>
      <c r="K167" s="1"/>
      <c r="M167" s="1"/>
      <c r="O167" s="1"/>
      <c r="Q167" s="1"/>
      <c r="S167" s="1"/>
      <c r="U167" s="1"/>
      <c r="W167" s="1"/>
      <c r="Y167" s="1"/>
      <c r="AA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row>
    <row r="168" spans="2:53" x14ac:dyDescent="0.2">
      <c r="B168" s="1"/>
      <c r="E168" s="1"/>
      <c r="G168" s="1"/>
      <c r="I168" s="1"/>
      <c r="K168" s="1"/>
      <c r="M168" s="1"/>
      <c r="O168" s="1"/>
      <c r="Q168" s="1"/>
      <c r="S168" s="1"/>
      <c r="U168" s="1"/>
      <c r="W168" s="1"/>
      <c r="Y168" s="1"/>
      <c r="AA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row>
    <row r="169" spans="2:53" x14ac:dyDescent="0.2">
      <c r="B169" s="1"/>
      <c r="E169" s="1"/>
      <c r="G169" s="1"/>
      <c r="I169" s="1"/>
      <c r="K169" s="1"/>
      <c r="M169" s="1"/>
      <c r="O169" s="1"/>
      <c r="Q169" s="1"/>
      <c r="S169" s="1"/>
      <c r="U169" s="1"/>
      <c r="W169" s="1"/>
      <c r="Y169" s="1"/>
      <c r="AA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row>
    <row r="170" spans="2:53" x14ac:dyDescent="0.2">
      <c r="B170" s="1"/>
      <c r="E170" s="1"/>
      <c r="G170" s="1"/>
      <c r="I170" s="1"/>
      <c r="K170" s="1"/>
      <c r="M170" s="1"/>
      <c r="O170" s="1"/>
      <c r="Q170" s="1"/>
      <c r="S170" s="1"/>
      <c r="U170" s="1"/>
      <c r="W170" s="1"/>
      <c r="Y170" s="1"/>
      <c r="AA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row>
    <row r="171" spans="2:53" x14ac:dyDescent="0.2">
      <c r="B171" s="1"/>
      <c r="E171" s="1"/>
      <c r="G171" s="1"/>
      <c r="I171" s="1"/>
      <c r="K171" s="1"/>
      <c r="M171" s="1"/>
      <c r="O171" s="1"/>
      <c r="Q171" s="1"/>
      <c r="S171" s="1"/>
      <c r="U171" s="1"/>
      <c r="W171" s="1"/>
      <c r="Y171" s="1"/>
      <c r="AA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row>
    <row r="172" spans="2:53" x14ac:dyDescent="0.2">
      <c r="B172" s="1"/>
      <c r="E172" s="1"/>
      <c r="G172" s="1"/>
      <c r="I172" s="1"/>
      <c r="K172" s="1"/>
      <c r="M172" s="1"/>
      <c r="O172" s="1"/>
      <c r="Q172" s="1"/>
      <c r="S172" s="1"/>
      <c r="U172" s="1"/>
      <c r="W172" s="1"/>
      <c r="Y172" s="1"/>
      <c r="AA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row>
    <row r="173" spans="2:53" x14ac:dyDescent="0.2">
      <c r="B173" s="1"/>
      <c r="E173" s="1"/>
      <c r="G173" s="1"/>
      <c r="I173" s="1"/>
      <c r="K173" s="1"/>
      <c r="M173" s="1"/>
      <c r="O173" s="1"/>
      <c r="Q173" s="1"/>
      <c r="S173" s="1"/>
      <c r="U173" s="1"/>
      <c r="W173" s="1"/>
      <c r="Y173" s="1"/>
      <c r="AA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row>
    <row r="174" spans="2:53" x14ac:dyDescent="0.2">
      <c r="B174" s="1"/>
      <c r="E174" s="1"/>
      <c r="G174" s="1"/>
      <c r="I174" s="1"/>
      <c r="K174" s="1"/>
      <c r="M174" s="1"/>
      <c r="O174" s="1"/>
      <c r="Q174" s="1"/>
      <c r="S174" s="1"/>
      <c r="U174" s="1"/>
      <c r="W174" s="1"/>
      <c r="Y174" s="1"/>
      <c r="AA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row>
    <row r="175" spans="2:53" x14ac:dyDescent="0.2">
      <c r="B175" s="1"/>
      <c r="E175" s="1"/>
      <c r="G175" s="1"/>
      <c r="I175" s="1"/>
      <c r="K175" s="1"/>
      <c r="M175" s="1"/>
      <c r="O175" s="1"/>
      <c r="Q175" s="1"/>
      <c r="S175" s="1"/>
      <c r="U175" s="1"/>
      <c r="W175" s="1"/>
      <c r="Y175" s="1"/>
      <c r="AA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row>
    <row r="176" spans="2:53" x14ac:dyDescent="0.2">
      <c r="B176" s="1"/>
      <c r="E176" s="1"/>
      <c r="G176" s="1"/>
      <c r="I176" s="1"/>
      <c r="K176" s="1"/>
      <c r="M176" s="1"/>
      <c r="O176" s="1"/>
      <c r="Q176" s="1"/>
      <c r="S176" s="1"/>
      <c r="U176" s="1"/>
      <c r="W176" s="1"/>
      <c r="Y176" s="1"/>
      <c r="AA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row>
    <row r="177" spans="2:53" x14ac:dyDescent="0.2">
      <c r="B177" s="1"/>
      <c r="E177" s="1"/>
      <c r="G177" s="1"/>
      <c r="I177" s="1"/>
      <c r="K177" s="1"/>
      <c r="M177" s="1"/>
      <c r="O177" s="1"/>
      <c r="Q177" s="1"/>
      <c r="S177" s="1"/>
      <c r="U177" s="1"/>
      <c r="W177" s="1"/>
      <c r="Y177" s="1"/>
      <c r="AA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row>
    <row r="178" spans="2:53" x14ac:dyDescent="0.2">
      <c r="B178" s="1"/>
      <c r="E178" s="1"/>
      <c r="G178" s="1"/>
      <c r="I178" s="1"/>
      <c r="K178" s="1"/>
      <c r="M178" s="1"/>
      <c r="O178" s="1"/>
      <c r="Q178" s="1"/>
      <c r="S178" s="1"/>
      <c r="U178" s="1"/>
      <c r="W178" s="1"/>
      <c r="Y178" s="1"/>
      <c r="AA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row>
    <row r="179" spans="2:53" x14ac:dyDescent="0.2">
      <c r="B179" s="1"/>
      <c r="E179" s="1"/>
      <c r="G179" s="1"/>
      <c r="I179" s="1"/>
      <c r="K179" s="1"/>
      <c r="M179" s="1"/>
      <c r="O179" s="1"/>
      <c r="Q179" s="1"/>
      <c r="S179" s="1"/>
      <c r="U179" s="1"/>
      <c r="W179" s="1"/>
      <c r="Y179" s="1"/>
      <c r="AA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row>
    <row r="180" spans="2:53" x14ac:dyDescent="0.2">
      <c r="B180" s="1"/>
      <c r="E180" s="1"/>
      <c r="G180" s="1"/>
      <c r="I180" s="1"/>
      <c r="K180" s="1"/>
      <c r="M180" s="1"/>
      <c r="O180" s="1"/>
      <c r="Q180" s="1"/>
      <c r="S180" s="1"/>
      <c r="U180" s="1"/>
      <c r="W180" s="1"/>
      <c r="Y180" s="1"/>
      <c r="AA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row>
    <row r="181" spans="2:53" x14ac:dyDescent="0.2">
      <c r="B181" s="1"/>
      <c r="E181" s="1"/>
      <c r="G181" s="1"/>
      <c r="I181" s="1"/>
      <c r="K181" s="1"/>
      <c r="M181" s="1"/>
      <c r="O181" s="1"/>
      <c r="Q181" s="1"/>
      <c r="S181" s="1"/>
      <c r="U181" s="1"/>
      <c r="W181" s="1"/>
      <c r="Y181" s="1"/>
      <c r="AA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row>
    <row r="182" spans="2:53" x14ac:dyDescent="0.2">
      <c r="B182" s="1"/>
      <c r="E182" s="1"/>
      <c r="G182" s="1"/>
      <c r="I182" s="1"/>
      <c r="K182" s="1"/>
      <c r="M182" s="1"/>
      <c r="O182" s="1"/>
      <c r="Q182" s="1"/>
      <c r="S182" s="1"/>
      <c r="U182" s="1"/>
      <c r="W182" s="1"/>
      <c r="Y182" s="1"/>
      <c r="AA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row>
    <row r="183" spans="2:53" x14ac:dyDescent="0.2">
      <c r="B183" s="1"/>
      <c r="E183" s="1"/>
      <c r="G183" s="1"/>
      <c r="I183" s="1"/>
      <c r="K183" s="1"/>
      <c r="M183" s="1"/>
      <c r="O183" s="1"/>
      <c r="Q183" s="1"/>
      <c r="S183" s="1"/>
      <c r="U183" s="1"/>
      <c r="W183" s="1"/>
      <c r="Y183" s="1"/>
      <c r="AA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row>
    <row r="184" spans="2:53" x14ac:dyDescent="0.2">
      <c r="B184" s="1"/>
      <c r="E184" s="1"/>
      <c r="G184" s="1"/>
      <c r="I184" s="1"/>
      <c r="K184" s="1"/>
      <c r="M184" s="1"/>
      <c r="O184" s="1"/>
      <c r="Q184" s="1"/>
      <c r="S184" s="1"/>
      <c r="U184" s="1"/>
      <c r="W184" s="1"/>
      <c r="Y184" s="1"/>
      <c r="AA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row>
    <row r="185" spans="2:53" x14ac:dyDescent="0.2">
      <c r="B185" s="1"/>
      <c r="E185" s="1"/>
      <c r="G185" s="1"/>
      <c r="I185" s="1"/>
      <c r="K185" s="1"/>
      <c r="M185" s="1"/>
      <c r="O185" s="1"/>
      <c r="Q185" s="1"/>
      <c r="S185" s="1"/>
      <c r="U185" s="1"/>
      <c r="W185" s="1"/>
      <c r="Y185" s="1"/>
      <c r="AA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row>
    <row r="186" spans="2:53" x14ac:dyDescent="0.2">
      <c r="B186" s="1"/>
      <c r="E186" s="1"/>
      <c r="G186" s="1"/>
      <c r="I186" s="1"/>
      <c r="K186" s="1"/>
      <c r="M186" s="1"/>
      <c r="O186" s="1"/>
      <c r="Q186" s="1"/>
      <c r="S186" s="1"/>
      <c r="U186" s="1"/>
      <c r="W186" s="1"/>
      <c r="Y186" s="1"/>
      <c r="AA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row>
    <row r="187" spans="2:53" x14ac:dyDescent="0.2">
      <c r="B187" s="1"/>
      <c r="E187" s="1"/>
      <c r="G187" s="1"/>
      <c r="I187" s="1"/>
      <c r="K187" s="1"/>
      <c r="M187" s="1"/>
      <c r="O187" s="1"/>
      <c r="Q187" s="1"/>
      <c r="S187" s="1"/>
      <c r="U187" s="1"/>
      <c r="W187" s="1"/>
      <c r="Y187" s="1"/>
      <c r="AA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row>
    <row r="188" spans="2:53" x14ac:dyDescent="0.2">
      <c r="B188" s="1"/>
      <c r="E188" s="1"/>
      <c r="G188" s="1"/>
      <c r="I188" s="1"/>
      <c r="K188" s="1"/>
      <c r="M188" s="1"/>
      <c r="O188" s="1"/>
      <c r="Q188" s="1"/>
      <c r="S188" s="1"/>
      <c r="U188" s="1"/>
      <c r="W188" s="1"/>
      <c r="Y188" s="1"/>
      <c r="AA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row>
    <row r="189" spans="2:53" x14ac:dyDescent="0.2">
      <c r="B189" s="1"/>
      <c r="E189" s="1"/>
      <c r="G189" s="1"/>
      <c r="I189" s="1"/>
      <c r="K189" s="1"/>
      <c r="M189" s="1"/>
      <c r="O189" s="1"/>
      <c r="Q189" s="1"/>
      <c r="S189" s="1"/>
      <c r="U189" s="1"/>
      <c r="W189" s="1"/>
      <c r="Y189" s="1"/>
      <c r="AA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row>
    <row r="190" spans="2:53" x14ac:dyDescent="0.2">
      <c r="B190" s="1"/>
      <c r="E190" s="1"/>
      <c r="G190" s="1"/>
      <c r="I190" s="1"/>
      <c r="K190" s="1"/>
      <c r="M190" s="1"/>
      <c r="O190" s="1"/>
      <c r="Q190" s="1"/>
      <c r="S190" s="1"/>
      <c r="U190" s="1"/>
      <c r="W190" s="1"/>
      <c r="Y190" s="1"/>
      <c r="AA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row>
    <row r="191" spans="2:53" x14ac:dyDescent="0.2">
      <c r="B191" s="1"/>
      <c r="E191" s="1"/>
      <c r="G191" s="1"/>
      <c r="I191" s="1"/>
      <c r="K191" s="1"/>
      <c r="M191" s="1"/>
      <c r="O191" s="1"/>
      <c r="Q191" s="1"/>
      <c r="S191" s="1"/>
      <c r="U191" s="1"/>
      <c r="W191" s="1"/>
      <c r="Y191" s="1"/>
      <c r="AA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row>
    <row r="192" spans="2:53" x14ac:dyDescent="0.2">
      <c r="B192" s="1"/>
      <c r="E192" s="1"/>
      <c r="G192" s="1"/>
      <c r="I192" s="1"/>
      <c r="K192" s="1"/>
      <c r="M192" s="1"/>
      <c r="O192" s="1"/>
      <c r="Q192" s="1"/>
      <c r="S192" s="1"/>
      <c r="U192" s="1"/>
      <c r="W192" s="1"/>
      <c r="Y192" s="1"/>
      <c r="AA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row>
    <row r="193" spans="2:53" x14ac:dyDescent="0.2">
      <c r="B193" s="1"/>
      <c r="E193" s="1"/>
      <c r="G193" s="1"/>
      <c r="I193" s="1"/>
      <c r="K193" s="1"/>
      <c r="M193" s="1"/>
      <c r="O193" s="1"/>
      <c r="Q193" s="1"/>
      <c r="S193" s="1"/>
      <c r="U193" s="1"/>
      <c r="W193" s="1"/>
      <c r="Y193" s="1"/>
      <c r="AA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row>
    <row r="194" spans="2:53" x14ac:dyDescent="0.2">
      <c r="B194" s="1"/>
      <c r="E194" s="1"/>
      <c r="G194" s="1"/>
      <c r="I194" s="1"/>
      <c r="K194" s="1"/>
      <c r="M194" s="1"/>
      <c r="O194" s="1"/>
      <c r="Q194" s="1"/>
      <c r="S194" s="1"/>
      <c r="U194" s="1"/>
      <c r="W194" s="1"/>
      <c r="Y194" s="1"/>
      <c r="AA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row>
    <row r="195" spans="2:53" x14ac:dyDescent="0.2">
      <c r="B195" s="1"/>
      <c r="E195" s="1"/>
      <c r="G195" s="1"/>
      <c r="I195" s="1"/>
      <c r="K195" s="1"/>
      <c r="M195" s="1"/>
      <c r="O195" s="1"/>
      <c r="Q195" s="1"/>
      <c r="S195" s="1"/>
      <c r="U195" s="1"/>
      <c r="W195" s="1"/>
      <c r="Y195" s="1"/>
      <c r="AA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row>
    <row r="196" spans="2:53" x14ac:dyDescent="0.2">
      <c r="B196" s="1"/>
      <c r="E196" s="1"/>
      <c r="G196" s="1"/>
      <c r="I196" s="1"/>
      <c r="K196" s="1"/>
      <c r="M196" s="1"/>
      <c r="O196" s="1"/>
      <c r="Q196" s="1"/>
      <c r="S196" s="1"/>
      <c r="U196" s="1"/>
      <c r="W196" s="1"/>
      <c r="Y196" s="1"/>
      <c r="AA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row>
    <row r="197" spans="2:53" x14ac:dyDescent="0.2">
      <c r="B197" s="1"/>
      <c r="E197" s="1"/>
      <c r="G197" s="1"/>
      <c r="I197" s="1"/>
      <c r="K197" s="1"/>
      <c r="M197" s="1"/>
      <c r="O197" s="1"/>
      <c r="Q197" s="1"/>
      <c r="S197" s="1"/>
      <c r="U197" s="1"/>
      <c r="W197" s="1"/>
      <c r="Y197" s="1"/>
      <c r="AA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row>
    <row r="198" spans="2:53" x14ac:dyDescent="0.2">
      <c r="B198" s="1"/>
      <c r="E198" s="1"/>
      <c r="G198" s="1"/>
      <c r="I198" s="1"/>
      <c r="K198" s="1"/>
      <c r="M198" s="1"/>
      <c r="O198" s="1"/>
      <c r="Q198" s="1"/>
      <c r="S198" s="1"/>
      <c r="U198" s="1"/>
      <c r="W198" s="1"/>
      <c r="Y198" s="1"/>
      <c r="AA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row>
    <row r="199" spans="2:53" x14ac:dyDescent="0.2">
      <c r="B199" s="1"/>
      <c r="E199" s="1"/>
      <c r="G199" s="1"/>
      <c r="I199" s="1"/>
      <c r="K199" s="1"/>
      <c r="M199" s="1"/>
      <c r="O199" s="1"/>
      <c r="Q199" s="1"/>
      <c r="S199" s="1"/>
      <c r="U199" s="1"/>
      <c r="W199" s="1"/>
      <c r="Y199" s="1"/>
      <c r="AA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row>
    <row r="200" spans="2:53" x14ac:dyDescent="0.2">
      <c r="B200" s="1"/>
      <c r="E200" s="1"/>
      <c r="G200" s="1"/>
      <c r="I200" s="1"/>
      <c r="K200" s="1"/>
      <c r="M200" s="1"/>
      <c r="O200" s="1"/>
      <c r="Q200" s="1"/>
      <c r="S200" s="1"/>
      <c r="U200" s="1"/>
      <c r="W200" s="1"/>
      <c r="Y200" s="1"/>
      <c r="AA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row>
    <row r="201" spans="2:53" x14ac:dyDescent="0.2">
      <c r="B201" s="1"/>
      <c r="E201" s="1"/>
      <c r="G201" s="1"/>
      <c r="I201" s="1"/>
      <c r="K201" s="1"/>
      <c r="M201" s="1"/>
      <c r="O201" s="1"/>
      <c r="Q201" s="1"/>
      <c r="S201" s="1"/>
      <c r="U201" s="1"/>
      <c r="W201" s="1"/>
      <c r="Y201" s="1"/>
      <c r="AA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row>
    <row r="202" spans="2:53" x14ac:dyDescent="0.2">
      <c r="B202" s="1"/>
      <c r="E202" s="1"/>
      <c r="G202" s="1"/>
      <c r="I202" s="1"/>
      <c r="K202" s="1"/>
      <c r="M202" s="1"/>
      <c r="O202" s="1"/>
      <c r="Q202" s="1"/>
      <c r="S202" s="1"/>
      <c r="U202" s="1"/>
      <c r="W202" s="1"/>
      <c r="Y202" s="1"/>
      <c r="AA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row>
    <row r="203" spans="2:53" x14ac:dyDescent="0.2">
      <c r="B203" s="1"/>
      <c r="E203" s="1"/>
      <c r="G203" s="1"/>
      <c r="I203" s="1"/>
      <c r="K203" s="1"/>
      <c r="M203" s="1"/>
      <c r="O203" s="1"/>
      <c r="Q203" s="1"/>
      <c r="S203" s="1"/>
      <c r="U203" s="1"/>
      <c r="W203" s="1"/>
      <c r="Y203" s="1"/>
      <c r="AA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row>
    <row r="204" spans="2:53" x14ac:dyDescent="0.2">
      <c r="B204" s="1"/>
      <c r="E204" s="1"/>
      <c r="G204" s="1"/>
      <c r="I204" s="1"/>
      <c r="K204" s="1"/>
      <c r="M204" s="1"/>
      <c r="O204" s="1"/>
      <c r="Q204" s="1"/>
      <c r="S204" s="1"/>
      <c r="U204" s="1"/>
      <c r="W204" s="1"/>
      <c r="Y204" s="1"/>
      <c r="AA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row>
    <row r="205" spans="2:53" x14ac:dyDescent="0.2">
      <c r="B205" s="1"/>
      <c r="E205" s="1"/>
      <c r="G205" s="1"/>
      <c r="I205" s="1"/>
      <c r="K205" s="1"/>
      <c r="M205" s="1"/>
      <c r="O205" s="1"/>
      <c r="Q205" s="1"/>
      <c r="S205" s="1"/>
      <c r="U205" s="1"/>
      <c r="W205" s="1"/>
      <c r="Y205" s="1"/>
      <c r="AA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row>
    <row r="206" spans="2:53" x14ac:dyDescent="0.2">
      <c r="B206" s="1"/>
      <c r="E206" s="1"/>
      <c r="G206" s="1"/>
      <c r="I206" s="1"/>
      <c r="K206" s="1"/>
      <c r="M206" s="1"/>
      <c r="O206" s="1"/>
      <c r="Q206" s="1"/>
      <c r="S206" s="1"/>
      <c r="U206" s="1"/>
      <c r="W206" s="1"/>
      <c r="Y206" s="1"/>
      <c r="AA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row>
    <row r="207" spans="2:53" x14ac:dyDescent="0.2">
      <c r="B207" s="1"/>
      <c r="E207" s="1"/>
      <c r="G207" s="1"/>
      <c r="I207" s="1"/>
      <c r="K207" s="1"/>
      <c r="M207" s="1"/>
      <c r="O207" s="1"/>
      <c r="Q207" s="1"/>
      <c r="S207" s="1"/>
      <c r="U207" s="1"/>
      <c r="W207" s="1"/>
      <c r="Y207" s="1"/>
      <c r="AA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row>
    <row r="208" spans="2:53" x14ac:dyDescent="0.2">
      <c r="B208" s="1"/>
      <c r="E208" s="1"/>
      <c r="G208" s="1"/>
      <c r="I208" s="1"/>
      <c r="K208" s="1"/>
      <c r="M208" s="1"/>
      <c r="O208" s="1"/>
      <c r="Q208" s="1"/>
      <c r="S208" s="1"/>
      <c r="U208" s="1"/>
      <c r="W208" s="1"/>
      <c r="Y208" s="1"/>
      <c r="AA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row>
    <row r="209" spans="2:53" x14ac:dyDescent="0.2">
      <c r="B209" s="1"/>
      <c r="E209" s="1"/>
      <c r="G209" s="1"/>
      <c r="I209" s="1"/>
      <c r="K209" s="1"/>
      <c r="M209" s="1"/>
      <c r="O209" s="1"/>
      <c r="Q209" s="1"/>
      <c r="S209" s="1"/>
      <c r="U209" s="1"/>
      <c r="W209" s="1"/>
      <c r="Y209" s="1"/>
      <c r="AA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row>
    <row r="210" spans="2:53" x14ac:dyDescent="0.2">
      <c r="B210" s="1"/>
      <c r="E210" s="1"/>
      <c r="G210" s="1"/>
      <c r="I210" s="1"/>
      <c r="K210" s="1"/>
      <c r="M210" s="1"/>
      <c r="O210" s="1"/>
      <c r="Q210" s="1"/>
      <c r="S210" s="1"/>
      <c r="U210" s="1"/>
      <c r="W210" s="1"/>
      <c r="Y210" s="1"/>
      <c r="AA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row>
    <row r="211" spans="2:53" x14ac:dyDescent="0.2">
      <c r="B211" s="1"/>
      <c r="E211" s="1"/>
      <c r="G211" s="1"/>
      <c r="I211" s="1"/>
      <c r="K211" s="1"/>
      <c r="M211" s="1"/>
      <c r="O211" s="1"/>
      <c r="Q211" s="1"/>
      <c r="S211" s="1"/>
      <c r="U211" s="1"/>
      <c r="W211" s="1"/>
      <c r="Y211" s="1"/>
      <c r="AA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row>
    <row r="212" spans="2:53" x14ac:dyDescent="0.2">
      <c r="B212" s="1"/>
      <c r="E212" s="1"/>
      <c r="G212" s="1"/>
      <c r="I212" s="1"/>
      <c r="K212" s="1"/>
      <c r="M212" s="1"/>
      <c r="O212" s="1"/>
      <c r="Q212" s="1"/>
      <c r="S212" s="1"/>
      <c r="U212" s="1"/>
      <c r="W212" s="1"/>
      <c r="Y212" s="1"/>
      <c r="AA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row>
    <row r="213" spans="2:53" x14ac:dyDescent="0.2">
      <c r="B213" s="1"/>
      <c r="E213" s="1"/>
      <c r="G213" s="1"/>
      <c r="I213" s="1"/>
      <c r="K213" s="1"/>
      <c r="M213" s="1"/>
      <c r="O213" s="1"/>
      <c r="Q213" s="1"/>
      <c r="S213" s="1"/>
      <c r="U213" s="1"/>
      <c r="W213" s="1"/>
      <c r="Y213" s="1"/>
      <c r="AA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row>
    <row r="214" spans="2:53" x14ac:dyDescent="0.2">
      <c r="B214" s="1"/>
      <c r="E214" s="1"/>
      <c r="G214" s="1"/>
      <c r="I214" s="1"/>
      <c r="K214" s="1"/>
      <c r="M214" s="1"/>
      <c r="O214" s="1"/>
      <c r="Q214" s="1"/>
      <c r="S214" s="1"/>
      <c r="U214" s="1"/>
      <c r="W214" s="1"/>
      <c r="Y214" s="1"/>
      <c r="AA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row>
    <row r="215" spans="2:53" x14ac:dyDescent="0.2">
      <c r="B215" s="1"/>
      <c r="E215" s="1"/>
      <c r="G215" s="1"/>
      <c r="I215" s="1"/>
      <c r="K215" s="1"/>
      <c r="M215" s="1"/>
      <c r="O215" s="1"/>
      <c r="Q215" s="1"/>
      <c r="S215" s="1"/>
      <c r="U215" s="1"/>
      <c r="W215" s="1"/>
      <c r="Y215" s="1"/>
      <c r="AA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row>
    <row r="216" spans="2:53" x14ac:dyDescent="0.2">
      <c r="B216" s="1"/>
      <c r="E216" s="1"/>
      <c r="G216" s="1"/>
      <c r="I216" s="1"/>
      <c r="K216" s="1"/>
      <c r="M216" s="1"/>
      <c r="O216" s="1"/>
      <c r="Q216" s="1"/>
      <c r="S216" s="1"/>
      <c r="U216" s="1"/>
      <c r="W216" s="1"/>
      <c r="Y216" s="1"/>
      <c r="AA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row>
    <row r="217" spans="2:53" x14ac:dyDescent="0.2">
      <c r="B217" s="1"/>
      <c r="E217" s="1"/>
      <c r="G217" s="1"/>
      <c r="I217" s="1"/>
      <c r="K217" s="1"/>
      <c r="M217" s="1"/>
      <c r="O217" s="1"/>
      <c r="Q217" s="1"/>
      <c r="S217" s="1"/>
      <c r="U217" s="1"/>
      <c r="W217" s="1"/>
      <c r="Y217" s="1"/>
      <c r="AA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row>
    <row r="218" spans="2:53" x14ac:dyDescent="0.2">
      <c r="B218" s="1"/>
      <c r="E218" s="1"/>
      <c r="G218" s="1"/>
      <c r="I218" s="1"/>
      <c r="K218" s="1"/>
      <c r="M218" s="1"/>
      <c r="O218" s="1"/>
      <c r="Q218" s="1"/>
      <c r="S218" s="1"/>
      <c r="U218" s="1"/>
      <c r="W218" s="1"/>
      <c r="Y218" s="1"/>
      <c r="AA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row>
    <row r="219" spans="2:53" x14ac:dyDescent="0.2">
      <c r="B219" s="1"/>
      <c r="E219" s="1"/>
      <c r="G219" s="1"/>
      <c r="I219" s="1"/>
      <c r="K219" s="1"/>
      <c r="M219" s="1"/>
      <c r="O219" s="1"/>
      <c r="Q219" s="1"/>
      <c r="S219" s="1"/>
      <c r="U219" s="1"/>
      <c r="W219" s="1"/>
      <c r="Y219" s="1"/>
      <c r="AA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row>
    <row r="220" spans="2:53" x14ac:dyDescent="0.2">
      <c r="B220" s="1"/>
      <c r="E220" s="1"/>
      <c r="G220" s="1"/>
      <c r="I220" s="1"/>
      <c r="K220" s="1"/>
      <c r="M220" s="1"/>
      <c r="O220" s="1"/>
      <c r="Q220" s="1"/>
      <c r="S220" s="1"/>
      <c r="U220" s="1"/>
      <c r="W220" s="1"/>
      <c r="Y220" s="1"/>
      <c r="AA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row>
    <row r="221" spans="2:53" x14ac:dyDescent="0.2">
      <c r="B221" s="1"/>
      <c r="E221" s="1"/>
      <c r="G221" s="1"/>
      <c r="I221" s="1"/>
      <c r="K221" s="1"/>
      <c r="M221" s="1"/>
      <c r="O221" s="1"/>
      <c r="Q221" s="1"/>
      <c r="S221" s="1"/>
      <c r="U221" s="1"/>
      <c r="W221" s="1"/>
      <c r="Y221" s="1"/>
      <c r="AA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row>
    <row r="222" spans="2:53" x14ac:dyDescent="0.2">
      <c r="B222" s="1"/>
      <c r="E222" s="1"/>
      <c r="G222" s="1"/>
      <c r="I222" s="1"/>
      <c r="K222" s="1"/>
      <c r="M222" s="1"/>
      <c r="O222" s="1"/>
      <c r="Q222" s="1"/>
      <c r="S222" s="1"/>
      <c r="U222" s="1"/>
      <c r="W222" s="1"/>
      <c r="Y222" s="1"/>
      <c r="AA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row>
    <row r="223" spans="2:53" x14ac:dyDescent="0.2">
      <c r="B223" s="1"/>
      <c r="E223" s="1"/>
      <c r="G223" s="1"/>
      <c r="I223" s="1"/>
      <c r="K223" s="1"/>
      <c r="M223" s="1"/>
      <c r="O223" s="1"/>
      <c r="Q223" s="1"/>
      <c r="S223" s="1"/>
      <c r="U223" s="1"/>
      <c r="W223" s="1"/>
      <c r="Y223" s="1"/>
      <c r="AA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row>
    <row r="224" spans="2:53" x14ac:dyDescent="0.2">
      <c r="B224" s="1"/>
      <c r="E224" s="1"/>
      <c r="G224" s="1"/>
      <c r="I224" s="1"/>
      <c r="K224" s="1"/>
      <c r="M224" s="1"/>
      <c r="O224" s="1"/>
      <c r="Q224" s="1"/>
      <c r="S224" s="1"/>
      <c r="U224" s="1"/>
      <c r="W224" s="1"/>
      <c r="Y224" s="1"/>
      <c r="AA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row>
    <row r="225" spans="2:53" x14ac:dyDescent="0.2">
      <c r="B225" s="1"/>
      <c r="E225" s="1"/>
      <c r="G225" s="1"/>
      <c r="I225" s="1"/>
      <c r="K225" s="1"/>
      <c r="M225" s="1"/>
      <c r="O225" s="1"/>
      <c r="Q225" s="1"/>
      <c r="S225" s="1"/>
      <c r="U225" s="1"/>
      <c r="W225" s="1"/>
      <c r="Y225" s="1"/>
      <c r="AA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row>
    <row r="226" spans="2:53" x14ac:dyDescent="0.2">
      <c r="B226" s="1"/>
      <c r="E226" s="1"/>
      <c r="G226" s="1"/>
      <c r="I226" s="1"/>
      <c r="K226" s="1"/>
      <c r="M226" s="1"/>
      <c r="O226" s="1"/>
      <c r="Q226" s="1"/>
      <c r="S226" s="1"/>
      <c r="U226" s="1"/>
      <c r="W226" s="1"/>
      <c r="Y226" s="1"/>
      <c r="AA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row>
    <row r="227" spans="2:53" x14ac:dyDescent="0.2">
      <c r="B227" s="1"/>
      <c r="E227" s="1"/>
      <c r="G227" s="1"/>
      <c r="I227" s="1"/>
      <c r="K227" s="1"/>
      <c r="M227" s="1"/>
      <c r="O227" s="1"/>
      <c r="Q227" s="1"/>
      <c r="S227" s="1"/>
      <c r="U227" s="1"/>
      <c r="W227" s="1"/>
      <c r="Y227" s="1"/>
      <c r="AA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row>
    <row r="228" spans="2:53" x14ac:dyDescent="0.2">
      <c r="B228" s="1"/>
      <c r="E228" s="1"/>
      <c r="G228" s="1"/>
      <c r="I228" s="1"/>
      <c r="K228" s="1"/>
      <c r="M228" s="1"/>
      <c r="O228" s="1"/>
      <c r="Q228" s="1"/>
      <c r="S228" s="1"/>
      <c r="U228" s="1"/>
      <c r="W228" s="1"/>
      <c r="Y228" s="1"/>
      <c r="AA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row>
    <row r="229" spans="2:53" x14ac:dyDescent="0.2">
      <c r="B229" s="1"/>
      <c r="E229" s="1"/>
      <c r="G229" s="1"/>
      <c r="I229" s="1"/>
      <c r="K229" s="1"/>
      <c r="M229" s="1"/>
      <c r="O229" s="1"/>
      <c r="Q229" s="1"/>
      <c r="S229" s="1"/>
      <c r="U229" s="1"/>
      <c r="W229" s="1"/>
      <c r="Y229" s="1"/>
      <c r="AA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row>
    <row r="230" spans="2:53" x14ac:dyDescent="0.2">
      <c r="B230" s="1"/>
      <c r="E230" s="1"/>
      <c r="G230" s="1"/>
      <c r="I230" s="1"/>
      <c r="K230" s="1"/>
      <c r="M230" s="1"/>
      <c r="O230" s="1"/>
      <c r="Q230" s="1"/>
      <c r="S230" s="1"/>
      <c r="U230" s="1"/>
      <c r="W230" s="1"/>
      <c r="Y230" s="1"/>
      <c r="AA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row>
    <row r="231" spans="2:53" x14ac:dyDescent="0.2">
      <c r="B231" s="1"/>
      <c r="E231" s="1"/>
      <c r="G231" s="1"/>
      <c r="I231" s="1"/>
      <c r="K231" s="1"/>
      <c r="M231" s="1"/>
      <c r="O231" s="1"/>
      <c r="Q231" s="1"/>
      <c r="S231" s="1"/>
      <c r="U231" s="1"/>
      <c r="W231" s="1"/>
      <c r="Y231" s="1"/>
      <c r="AA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row>
    <row r="232" spans="2:53" x14ac:dyDescent="0.2">
      <c r="B232" s="1"/>
      <c r="E232" s="1"/>
      <c r="G232" s="1"/>
      <c r="I232" s="1"/>
      <c r="K232" s="1"/>
      <c r="M232" s="1"/>
      <c r="O232" s="1"/>
      <c r="Q232" s="1"/>
      <c r="S232" s="1"/>
      <c r="U232" s="1"/>
      <c r="W232" s="1"/>
      <c r="Y232" s="1"/>
      <c r="AA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row>
    <row r="233" spans="2:53" x14ac:dyDescent="0.2">
      <c r="B233" s="1"/>
      <c r="E233" s="1"/>
      <c r="G233" s="1"/>
      <c r="I233" s="1"/>
      <c r="K233" s="1"/>
      <c r="M233" s="1"/>
      <c r="O233" s="1"/>
      <c r="Q233" s="1"/>
      <c r="S233" s="1"/>
      <c r="U233" s="1"/>
      <c r="W233" s="1"/>
      <c r="Y233" s="1"/>
      <c r="AA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row>
    <row r="234" spans="2:53" x14ac:dyDescent="0.2">
      <c r="B234" s="1"/>
      <c r="E234" s="1"/>
      <c r="G234" s="1"/>
      <c r="I234" s="1"/>
      <c r="K234" s="1"/>
      <c r="M234" s="1"/>
      <c r="O234" s="1"/>
      <c r="Q234" s="1"/>
      <c r="S234" s="1"/>
      <c r="U234" s="1"/>
      <c r="W234" s="1"/>
      <c r="Y234" s="1"/>
      <c r="AA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row>
    <row r="235" spans="2:53" x14ac:dyDescent="0.2">
      <c r="B235" s="1"/>
      <c r="E235" s="1"/>
      <c r="G235" s="1"/>
      <c r="I235" s="1"/>
      <c r="K235" s="1"/>
      <c r="M235" s="1"/>
      <c r="O235" s="1"/>
      <c r="Q235" s="1"/>
      <c r="S235" s="1"/>
      <c r="U235" s="1"/>
      <c r="W235" s="1"/>
      <c r="Y235" s="1"/>
      <c r="AA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row>
    <row r="236" spans="2:53" x14ac:dyDescent="0.2">
      <c r="B236" s="1"/>
      <c r="E236" s="1"/>
      <c r="G236" s="1"/>
      <c r="I236" s="1"/>
      <c r="K236" s="1"/>
      <c r="M236" s="1"/>
      <c r="O236" s="1"/>
      <c r="Q236" s="1"/>
      <c r="S236" s="1"/>
      <c r="U236" s="1"/>
      <c r="W236" s="1"/>
      <c r="Y236" s="1"/>
      <c r="AA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row>
    <row r="237" spans="2:53" x14ac:dyDescent="0.2">
      <c r="B237" s="1"/>
      <c r="E237" s="1"/>
      <c r="G237" s="1"/>
      <c r="I237" s="1"/>
      <c r="K237" s="1"/>
      <c r="M237" s="1"/>
      <c r="O237" s="1"/>
      <c r="Q237" s="1"/>
      <c r="S237" s="1"/>
      <c r="U237" s="1"/>
      <c r="W237" s="1"/>
      <c r="Y237" s="1"/>
      <c r="AA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row>
    <row r="238" spans="2:53" x14ac:dyDescent="0.2">
      <c r="B238" s="1"/>
      <c r="E238" s="1"/>
      <c r="G238" s="1"/>
      <c r="I238" s="1"/>
      <c r="K238" s="1"/>
      <c r="M238" s="1"/>
      <c r="O238" s="1"/>
      <c r="Q238" s="1"/>
      <c r="S238" s="1"/>
      <c r="U238" s="1"/>
      <c r="W238" s="1"/>
      <c r="Y238" s="1"/>
      <c r="AA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row>
    <row r="239" spans="2:53" x14ac:dyDescent="0.2">
      <c r="B239" s="1"/>
      <c r="E239" s="1"/>
      <c r="G239" s="1"/>
      <c r="I239" s="1"/>
      <c r="K239" s="1"/>
      <c r="M239" s="1"/>
      <c r="O239" s="1"/>
      <c r="Q239" s="1"/>
      <c r="S239" s="1"/>
      <c r="U239" s="1"/>
      <c r="W239" s="1"/>
      <c r="Y239" s="1"/>
      <c r="AA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row>
    <row r="240" spans="2:53" x14ac:dyDescent="0.2">
      <c r="B240" s="1"/>
      <c r="E240" s="1"/>
      <c r="G240" s="1"/>
      <c r="I240" s="1"/>
      <c r="K240" s="1"/>
      <c r="M240" s="1"/>
      <c r="O240" s="1"/>
      <c r="Q240" s="1"/>
      <c r="S240" s="1"/>
      <c r="U240" s="1"/>
      <c r="W240" s="1"/>
      <c r="Y240" s="1"/>
      <c r="AA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row>
    <row r="241" spans="2:53" x14ac:dyDescent="0.2">
      <c r="B241" s="1"/>
      <c r="E241" s="1"/>
      <c r="G241" s="1"/>
      <c r="I241" s="1"/>
      <c r="K241" s="1"/>
      <c r="M241" s="1"/>
      <c r="O241" s="1"/>
      <c r="Q241" s="1"/>
      <c r="S241" s="1"/>
      <c r="U241" s="1"/>
      <c r="W241" s="1"/>
      <c r="Y241" s="1"/>
      <c r="AA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row>
    <row r="242" spans="2:53" x14ac:dyDescent="0.2">
      <c r="B242" s="1"/>
      <c r="E242" s="1"/>
      <c r="G242" s="1"/>
      <c r="I242" s="1"/>
      <c r="K242" s="1"/>
      <c r="M242" s="1"/>
      <c r="O242" s="1"/>
      <c r="Q242" s="1"/>
      <c r="S242" s="1"/>
      <c r="U242" s="1"/>
      <c r="W242" s="1"/>
      <c r="Y242" s="1"/>
      <c r="AA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row>
    <row r="243" spans="2:53" x14ac:dyDescent="0.2">
      <c r="B243" s="1"/>
      <c r="E243" s="1"/>
      <c r="G243" s="1"/>
      <c r="I243" s="1"/>
      <c r="K243" s="1"/>
      <c r="M243" s="1"/>
      <c r="O243" s="1"/>
      <c r="Q243" s="1"/>
      <c r="S243" s="1"/>
      <c r="U243" s="1"/>
      <c r="W243" s="1"/>
      <c r="Y243" s="1"/>
      <c r="AA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row>
    <row r="244" spans="2:53" x14ac:dyDescent="0.2">
      <c r="B244" s="1"/>
      <c r="E244" s="1"/>
      <c r="G244" s="1"/>
      <c r="I244" s="1"/>
      <c r="K244" s="1"/>
      <c r="M244" s="1"/>
      <c r="O244" s="1"/>
      <c r="Q244" s="1"/>
      <c r="S244" s="1"/>
      <c r="U244" s="1"/>
      <c r="W244" s="1"/>
      <c r="Y244" s="1"/>
      <c r="AA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row>
    <row r="245" spans="2:53" x14ac:dyDescent="0.2">
      <c r="B245" s="1"/>
      <c r="E245" s="1"/>
      <c r="G245" s="1"/>
      <c r="I245" s="1"/>
      <c r="K245" s="1"/>
      <c r="M245" s="1"/>
      <c r="O245" s="1"/>
      <c r="Q245" s="1"/>
      <c r="S245" s="1"/>
      <c r="U245" s="1"/>
      <c r="W245" s="1"/>
      <c r="Y245" s="1"/>
      <c r="AA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row>
    <row r="246" spans="2:53" x14ac:dyDescent="0.2">
      <c r="B246" s="1"/>
      <c r="E246" s="1"/>
      <c r="G246" s="1"/>
      <c r="I246" s="1"/>
      <c r="K246" s="1"/>
      <c r="M246" s="1"/>
      <c r="O246" s="1"/>
      <c r="Q246" s="1"/>
      <c r="S246" s="1"/>
      <c r="U246" s="1"/>
      <c r="W246" s="1"/>
      <c r="Y246" s="1"/>
      <c r="AA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row>
    <row r="247" spans="2:53" x14ac:dyDescent="0.2">
      <c r="B247" s="1"/>
      <c r="E247" s="1"/>
      <c r="G247" s="1"/>
      <c r="I247" s="1"/>
      <c r="K247" s="1"/>
      <c r="M247" s="1"/>
      <c r="O247" s="1"/>
      <c r="Q247" s="1"/>
      <c r="S247" s="1"/>
      <c r="U247" s="1"/>
      <c r="W247" s="1"/>
      <c r="Y247" s="1"/>
      <c r="AA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row>
    <row r="248" spans="2:53" x14ac:dyDescent="0.2">
      <c r="B248" s="1"/>
      <c r="E248" s="1"/>
      <c r="G248" s="1"/>
      <c r="I248" s="1"/>
      <c r="K248" s="1"/>
      <c r="M248" s="1"/>
      <c r="O248" s="1"/>
      <c r="Q248" s="1"/>
      <c r="S248" s="1"/>
      <c r="U248" s="1"/>
      <c r="W248" s="1"/>
      <c r="Y248" s="1"/>
      <c r="AA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row>
    <row r="249" spans="2:53" x14ac:dyDescent="0.2">
      <c r="B249" s="1"/>
      <c r="E249" s="1"/>
      <c r="G249" s="1"/>
      <c r="I249" s="1"/>
      <c r="K249" s="1"/>
      <c r="M249" s="1"/>
      <c r="O249" s="1"/>
      <c r="Q249" s="1"/>
      <c r="S249" s="1"/>
      <c r="U249" s="1"/>
      <c r="W249" s="1"/>
      <c r="Y249" s="1"/>
      <c r="AA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row>
    <row r="250" spans="2:53" x14ac:dyDescent="0.2">
      <c r="B250" s="1"/>
      <c r="E250" s="1"/>
      <c r="G250" s="1"/>
      <c r="I250" s="1"/>
      <c r="K250" s="1"/>
      <c r="M250" s="1"/>
      <c r="O250" s="1"/>
      <c r="Q250" s="1"/>
      <c r="S250" s="1"/>
      <c r="U250" s="1"/>
      <c r="W250" s="1"/>
      <c r="Y250" s="1"/>
      <c r="AA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row>
    <row r="251" spans="2:53" x14ac:dyDescent="0.2">
      <c r="B251" s="1"/>
      <c r="E251" s="1"/>
      <c r="G251" s="1"/>
      <c r="I251" s="1"/>
      <c r="K251" s="1"/>
      <c r="M251" s="1"/>
      <c r="O251" s="1"/>
      <c r="Q251" s="1"/>
      <c r="S251" s="1"/>
      <c r="U251" s="1"/>
      <c r="W251" s="1"/>
      <c r="Y251" s="1"/>
      <c r="AA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row>
    <row r="252" spans="2:53" x14ac:dyDescent="0.2">
      <c r="B252" s="1"/>
      <c r="E252" s="1"/>
      <c r="G252" s="1"/>
      <c r="I252" s="1"/>
      <c r="K252" s="1"/>
      <c r="M252" s="1"/>
      <c r="O252" s="1"/>
      <c r="Q252" s="1"/>
      <c r="S252" s="1"/>
      <c r="U252" s="1"/>
      <c r="W252" s="1"/>
      <c r="Y252" s="1"/>
      <c r="AA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row>
    <row r="253" spans="2:53" x14ac:dyDescent="0.2">
      <c r="B253" s="1"/>
      <c r="E253" s="1"/>
      <c r="G253" s="1"/>
      <c r="I253" s="1"/>
      <c r="K253" s="1"/>
      <c r="M253" s="1"/>
      <c r="O253" s="1"/>
      <c r="Q253" s="1"/>
      <c r="S253" s="1"/>
      <c r="U253" s="1"/>
      <c r="W253" s="1"/>
      <c r="Y253" s="1"/>
      <c r="AA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row>
    <row r="254" spans="2:53" x14ac:dyDescent="0.2">
      <c r="B254" s="1"/>
      <c r="E254" s="1"/>
      <c r="G254" s="1"/>
      <c r="I254" s="1"/>
      <c r="K254" s="1"/>
      <c r="M254" s="1"/>
      <c r="O254" s="1"/>
      <c r="Q254" s="1"/>
      <c r="S254" s="1"/>
      <c r="U254" s="1"/>
      <c r="W254" s="1"/>
      <c r="Y254" s="1"/>
      <c r="AA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row>
    <row r="255" spans="2:53" x14ac:dyDescent="0.2">
      <c r="B255" s="1"/>
      <c r="E255" s="1"/>
      <c r="G255" s="1"/>
      <c r="I255" s="1"/>
      <c r="K255" s="1"/>
      <c r="M255" s="1"/>
      <c r="O255" s="1"/>
      <c r="Q255" s="1"/>
      <c r="S255" s="1"/>
      <c r="U255" s="1"/>
      <c r="W255" s="1"/>
      <c r="Y255" s="1"/>
      <c r="AA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row>
    <row r="256" spans="2:53" x14ac:dyDescent="0.2">
      <c r="B256" s="1"/>
      <c r="E256" s="1"/>
      <c r="G256" s="1"/>
      <c r="I256" s="1"/>
      <c r="K256" s="1"/>
      <c r="M256" s="1"/>
      <c r="O256" s="1"/>
      <c r="Q256" s="1"/>
      <c r="S256" s="1"/>
      <c r="U256" s="1"/>
      <c r="W256" s="1"/>
      <c r="Y256" s="1"/>
      <c r="AA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row>
    <row r="257" spans="2:53" x14ac:dyDescent="0.2">
      <c r="B257" s="1"/>
      <c r="E257" s="1"/>
      <c r="G257" s="1"/>
      <c r="I257" s="1"/>
      <c r="K257" s="1"/>
      <c r="M257" s="1"/>
      <c r="O257" s="1"/>
      <c r="Q257" s="1"/>
      <c r="S257" s="1"/>
      <c r="U257" s="1"/>
      <c r="W257" s="1"/>
      <c r="Y257" s="1"/>
      <c r="AA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row>
    <row r="258" spans="2:53" x14ac:dyDescent="0.2">
      <c r="B258" s="1"/>
      <c r="E258" s="1"/>
      <c r="G258" s="1"/>
      <c r="I258" s="1"/>
      <c r="K258" s="1"/>
      <c r="M258" s="1"/>
      <c r="O258" s="1"/>
      <c r="Q258" s="1"/>
      <c r="S258" s="1"/>
      <c r="U258" s="1"/>
      <c r="W258" s="1"/>
      <c r="Y258" s="1"/>
      <c r="AA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row>
    <row r="259" spans="2:53" x14ac:dyDescent="0.2">
      <c r="B259" s="1"/>
      <c r="E259" s="1"/>
      <c r="G259" s="1"/>
      <c r="I259" s="1"/>
      <c r="K259" s="1"/>
      <c r="M259" s="1"/>
      <c r="O259" s="1"/>
      <c r="Q259" s="1"/>
      <c r="S259" s="1"/>
      <c r="U259" s="1"/>
      <c r="W259" s="1"/>
      <c r="Y259" s="1"/>
      <c r="AA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row>
    <row r="260" spans="2:53" x14ac:dyDescent="0.2">
      <c r="B260" s="1"/>
      <c r="E260" s="1"/>
      <c r="G260" s="1"/>
      <c r="I260" s="1"/>
      <c r="K260" s="1"/>
      <c r="M260" s="1"/>
      <c r="O260" s="1"/>
      <c r="Q260" s="1"/>
      <c r="S260" s="1"/>
      <c r="U260" s="1"/>
      <c r="W260" s="1"/>
      <c r="Y260" s="1"/>
      <c r="AA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row>
    <row r="261" spans="2:53" x14ac:dyDescent="0.2">
      <c r="B261" s="1"/>
      <c r="E261" s="1"/>
      <c r="G261" s="1"/>
      <c r="I261" s="1"/>
      <c r="K261" s="1"/>
      <c r="M261" s="1"/>
      <c r="O261" s="1"/>
      <c r="Q261" s="1"/>
      <c r="S261" s="1"/>
      <c r="U261" s="1"/>
      <c r="W261" s="1"/>
      <c r="Y261" s="1"/>
      <c r="AA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row>
    <row r="262" spans="2:53" x14ac:dyDescent="0.2">
      <c r="B262" s="1"/>
      <c r="E262" s="1"/>
      <c r="G262" s="1"/>
      <c r="I262" s="1"/>
      <c r="K262" s="1"/>
      <c r="M262" s="1"/>
      <c r="O262" s="1"/>
      <c r="Q262" s="1"/>
      <c r="S262" s="1"/>
      <c r="U262" s="1"/>
      <c r="W262" s="1"/>
      <c r="Y262" s="1"/>
      <c r="AA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row>
    <row r="263" spans="2:53" x14ac:dyDescent="0.2">
      <c r="B263" s="1"/>
      <c r="E263" s="1"/>
      <c r="G263" s="1"/>
      <c r="I263" s="1"/>
      <c r="K263" s="1"/>
      <c r="M263" s="1"/>
      <c r="O263" s="1"/>
      <c r="Q263" s="1"/>
      <c r="S263" s="1"/>
      <c r="U263" s="1"/>
      <c r="W263" s="1"/>
      <c r="Y263" s="1"/>
      <c r="AA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row>
    <row r="264" spans="2:53" x14ac:dyDescent="0.2">
      <c r="B264" s="1"/>
      <c r="E264" s="1"/>
      <c r="G264" s="1"/>
      <c r="I264" s="1"/>
      <c r="K264" s="1"/>
      <c r="M264" s="1"/>
      <c r="O264" s="1"/>
      <c r="Q264" s="1"/>
      <c r="S264" s="1"/>
      <c r="U264" s="1"/>
      <c r="W264" s="1"/>
      <c r="Y264" s="1"/>
      <c r="AA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row>
    <row r="265" spans="2:53" x14ac:dyDescent="0.2">
      <c r="B265" s="1"/>
      <c r="E265" s="1"/>
      <c r="G265" s="1"/>
      <c r="I265" s="1"/>
      <c r="K265" s="1"/>
      <c r="M265" s="1"/>
      <c r="O265" s="1"/>
      <c r="Q265" s="1"/>
      <c r="S265" s="1"/>
      <c r="U265" s="1"/>
      <c r="W265" s="1"/>
      <c r="Y265" s="1"/>
      <c r="AA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row>
    <row r="266" spans="2:53" x14ac:dyDescent="0.2">
      <c r="B266" s="1"/>
      <c r="E266" s="1"/>
      <c r="G266" s="1"/>
      <c r="I266" s="1"/>
      <c r="K266" s="1"/>
      <c r="M266" s="1"/>
      <c r="O266" s="1"/>
      <c r="Q266" s="1"/>
      <c r="S266" s="1"/>
      <c r="U266" s="1"/>
      <c r="W266" s="1"/>
      <c r="Y266" s="1"/>
      <c r="AA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row>
    <row r="267" spans="2:53" x14ac:dyDescent="0.2">
      <c r="B267" s="1"/>
      <c r="E267" s="1"/>
      <c r="G267" s="1"/>
      <c r="I267" s="1"/>
      <c r="K267" s="1"/>
      <c r="M267" s="1"/>
      <c r="O267" s="1"/>
      <c r="Q267" s="1"/>
      <c r="S267" s="1"/>
      <c r="U267" s="1"/>
      <c r="W267" s="1"/>
      <c r="Y267" s="1"/>
      <c r="AA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row>
    <row r="268" spans="2:53" x14ac:dyDescent="0.2">
      <c r="B268" s="1"/>
      <c r="E268" s="1"/>
      <c r="G268" s="1"/>
      <c r="I268" s="1"/>
      <c r="K268" s="1"/>
      <c r="M268" s="1"/>
      <c r="O268" s="1"/>
      <c r="Q268" s="1"/>
      <c r="S268" s="1"/>
      <c r="U268" s="1"/>
      <c r="W268" s="1"/>
      <c r="Y268" s="1"/>
      <c r="AA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row>
    <row r="269" spans="2:53" x14ac:dyDescent="0.2">
      <c r="B269" s="1"/>
      <c r="E269" s="1"/>
      <c r="G269" s="1"/>
      <c r="I269" s="1"/>
      <c r="K269" s="1"/>
      <c r="M269" s="1"/>
      <c r="O269" s="1"/>
      <c r="Q269" s="1"/>
      <c r="S269" s="1"/>
      <c r="U269" s="1"/>
      <c r="W269" s="1"/>
      <c r="Y269" s="1"/>
      <c r="AA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row>
    <row r="270" spans="2:53" x14ac:dyDescent="0.2">
      <c r="B270" s="1"/>
      <c r="E270" s="1"/>
      <c r="G270" s="1"/>
      <c r="I270" s="1"/>
      <c r="K270" s="1"/>
      <c r="M270" s="1"/>
      <c r="O270" s="1"/>
      <c r="Q270" s="1"/>
      <c r="S270" s="1"/>
      <c r="U270" s="1"/>
      <c r="W270" s="1"/>
      <c r="Y270" s="1"/>
      <c r="AA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row>
    <row r="271" spans="2:53" x14ac:dyDescent="0.2">
      <c r="B271" s="1"/>
      <c r="E271" s="1"/>
      <c r="G271" s="1"/>
      <c r="I271" s="1"/>
      <c r="K271" s="1"/>
      <c r="M271" s="1"/>
      <c r="O271" s="1"/>
      <c r="Q271" s="1"/>
      <c r="S271" s="1"/>
      <c r="U271" s="1"/>
      <c r="W271" s="1"/>
      <c r="Y271" s="1"/>
      <c r="AA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row>
    <row r="272" spans="2:53" x14ac:dyDescent="0.2">
      <c r="B272" s="1"/>
      <c r="E272" s="1"/>
      <c r="G272" s="1"/>
      <c r="I272" s="1"/>
      <c r="K272" s="1"/>
      <c r="M272" s="1"/>
      <c r="O272" s="1"/>
      <c r="Q272" s="1"/>
      <c r="S272" s="1"/>
      <c r="U272" s="1"/>
      <c r="W272" s="1"/>
      <c r="Y272" s="1"/>
      <c r="AA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row>
    <row r="273" spans="2:53" x14ac:dyDescent="0.2">
      <c r="B273" s="1"/>
      <c r="E273" s="1"/>
      <c r="G273" s="1"/>
      <c r="I273" s="1"/>
      <c r="K273" s="1"/>
      <c r="M273" s="1"/>
      <c r="O273" s="1"/>
      <c r="Q273" s="1"/>
      <c r="S273" s="1"/>
      <c r="U273" s="1"/>
      <c r="W273" s="1"/>
      <c r="Y273" s="1"/>
      <c r="AA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row>
    <row r="274" spans="2:53" x14ac:dyDescent="0.2">
      <c r="B274" s="1"/>
      <c r="E274" s="1"/>
      <c r="G274" s="1"/>
      <c r="I274" s="1"/>
      <c r="K274" s="1"/>
      <c r="M274" s="1"/>
      <c r="O274" s="1"/>
      <c r="Q274" s="1"/>
      <c r="S274" s="1"/>
      <c r="U274" s="1"/>
      <c r="W274" s="1"/>
      <c r="Y274" s="1"/>
      <c r="AA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row>
    <row r="275" spans="2:53" x14ac:dyDescent="0.2">
      <c r="B275" s="1"/>
      <c r="E275" s="1"/>
      <c r="G275" s="1"/>
      <c r="I275" s="1"/>
      <c r="K275" s="1"/>
      <c r="M275" s="1"/>
      <c r="O275" s="1"/>
      <c r="Q275" s="1"/>
      <c r="S275" s="1"/>
      <c r="U275" s="1"/>
      <c r="W275" s="1"/>
      <c r="Y275" s="1"/>
      <c r="AA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row>
    <row r="276" spans="2:53" x14ac:dyDescent="0.2">
      <c r="B276" s="1"/>
      <c r="E276" s="1"/>
      <c r="G276" s="1"/>
      <c r="I276" s="1"/>
      <c r="K276" s="1"/>
      <c r="M276" s="1"/>
      <c r="O276" s="1"/>
      <c r="Q276" s="1"/>
      <c r="S276" s="1"/>
      <c r="U276" s="1"/>
      <c r="W276" s="1"/>
      <c r="Y276" s="1"/>
      <c r="AA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row>
    <row r="277" spans="2:53" x14ac:dyDescent="0.2">
      <c r="B277" s="1"/>
      <c r="E277" s="1"/>
      <c r="G277" s="1"/>
      <c r="I277" s="1"/>
      <c r="K277" s="1"/>
      <c r="M277" s="1"/>
      <c r="O277" s="1"/>
      <c r="Q277" s="1"/>
      <c r="S277" s="1"/>
      <c r="U277" s="1"/>
      <c r="W277" s="1"/>
      <c r="Y277" s="1"/>
      <c r="AA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row>
    <row r="278" spans="2:53" x14ac:dyDescent="0.2">
      <c r="B278" s="1"/>
      <c r="E278" s="1"/>
      <c r="G278" s="1"/>
      <c r="I278" s="1"/>
      <c r="K278" s="1"/>
      <c r="M278" s="1"/>
      <c r="O278" s="1"/>
      <c r="Q278" s="1"/>
      <c r="S278" s="1"/>
      <c r="U278" s="1"/>
      <c r="W278" s="1"/>
      <c r="Y278" s="1"/>
      <c r="AA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row>
    <row r="279" spans="2:53" x14ac:dyDescent="0.2">
      <c r="B279" s="1"/>
      <c r="E279" s="1"/>
      <c r="G279" s="1"/>
      <c r="I279" s="1"/>
      <c r="K279" s="1"/>
      <c r="M279" s="1"/>
      <c r="O279" s="1"/>
      <c r="Q279" s="1"/>
      <c r="S279" s="1"/>
      <c r="U279" s="1"/>
      <c r="W279" s="1"/>
      <c r="Y279" s="1"/>
      <c r="AA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row>
    <row r="280" spans="2:53" x14ac:dyDescent="0.2">
      <c r="B280" s="1"/>
      <c r="E280" s="1"/>
      <c r="G280" s="1"/>
      <c r="I280" s="1"/>
      <c r="K280" s="1"/>
      <c r="M280" s="1"/>
      <c r="O280" s="1"/>
      <c r="Q280" s="1"/>
      <c r="S280" s="1"/>
      <c r="U280" s="1"/>
      <c r="W280" s="1"/>
      <c r="Y280" s="1"/>
      <c r="AA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row>
    <row r="281" spans="2:53" x14ac:dyDescent="0.2">
      <c r="B281" s="1"/>
      <c r="E281" s="1"/>
      <c r="G281" s="1"/>
      <c r="I281" s="1"/>
      <c r="K281" s="1"/>
      <c r="M281" s="1"/>
      <c r="O281" s="1"/>
      <c r="Q281" s="1"/>
      <c r="S281" s="1"/>
      <c r="U281" s="1"/>
      <c r="W281" s="1"/>
      <c r="Y281" s="1"/>
      <c r="AA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row>
    <row r="282" spans="2:53" x14ac:dyDescent="0.2">
      <c r="B282" s="1"/>
      <c r="E282" s="1"/>
      <c r="G282" s="1"/>
      <c r="I282" s="1"/>
      <c r="K282" s="1"/>
      <c r="M282" s="1"/>
      <c r="O282" s="1"/>
      <c r="Q282" s="1"/>
      <c r="S282" s="1"/>
      <c r="U282" s="1"/>
      <c r="W282" s="1"/>
      <c r="Y282" s="1"/>
      <c r="AA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row>
    <row r="283" spans="2:53" x14ac:dyDescent="0.2">
      <c r="B283" s="1"/>
      <c r="E283" s="1"/>
      <c r="G283" s="1"/>
      <c r="I283" s="1"/>
      <c r="K283" s="1"/>
      <c r="M283" s="1"/>
      <c r="O283" s="1"/>
      <c r="Q283" s="1"/>
      <c r="S283" s="1"/>
      <c r="U283" s="1"/>
      <c r="W283" s="1"/>
      <c r="Y283" s="1"/>
      <c r="AA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row>
    <row r="284" spans="2:53" x14ac:dyDescent="0.2">
      <c r="B284" s="1"/>
      <c r="E284" s="1"/>
      <c r="G284" s="1"/>
      <c r="I284" s="1"/>
      <c r="K284" s="1"/>
      <c r="M284" s="1"/>
      <c r="O284" s="1"/>
      <c r="Q284" s="1"/>
      <c r="S284" s="1"/>
      <c r="U284" s="1"/>
      <c r="W284" s="1"/>
      <c r="Y284" s="1"/>
      <c r="AA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row>
    <row r="285" spans="2:53" x14ac:dyDescent="0.2">
      <c r="B285" s="1"/>
      <c r="E285" s="1"/>
      <c r="G285" s="1"/>
      <c r="I285" s="1"/>
      <c r="K285" s="1"/>
      <c r="M285" s="1"/>
      <c r="O285" s="1"/>
      <c r="Q285" s="1"/>
      <c r="S285" s="1"/>
      <c r="U285" s="1"/>
      <c r="W285" s="1"/>
      <c r="Y285" s="1"/>
      <c r="AA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row>
    <row r="286" spans="2:53" x14ac:dyDescent="0.2">
      <c r="B286" s="1"/>
      <c r="E286" s="1"/>
      <c r="G286" s="1"/>
      <c r="I286" s="1"/>
      <c r="K286" s="1"/>
      <c r="M286" s="1"/>
      <c r="O286" s="1"/>
      <c r="Q286" s="1"/>
      <c r="S286" s="1"/>
      <c r="U286" s="1"/>
      <c r="W286" s="1"/>
      <c r="Y286" s="1"/>
      <c r="AA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row>
    <row r="287" spans="2:53" x14ac:dyDescent="0.2">
      <c r="B287" s="1"/>
      <c r="E287" s="1"/>
      <c r="G287" s="1"/>
      <c r="I287" s="1"/>
      <c r="K287" s="1"/>
      <c r="M287" s="1"/>
      <c r="O287" s="1"/>
      <c r="Q287" s="1"/>
      <c r="S287" s="1"/>
      <c r="U287" s="1"/>
      <c r="W287" s="1"/>
      <c r="Y287" s="1"/>
      <c r="AA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row>
    <row r="288" spans="2:53" x14ac:dyDescent="0.2">
      <c r="B288" s="1"/>
      <c r="E288" s="1"/>
      <c r="G288" s="1"/>
      <c r="I288" s="1"/>
      <c r="K288" s="1"/>
      <c r="M288" s="1"/>
      <c r="O288" s="1"/>
      <c r="Q288" s="1"/>
      <c r="S288" s="1"/>
      <c r="U288" s="1"/>
      <c r="W288" s="1"/>
      <c r="Y288" s="1"/>
      <c r="AA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row>
  </sheetData>
  <mergeCells count="1">
    <mergeCell ref="A1:AC1"/>
  </mergeCells>
  <phoneticPr fontId="7" type="noConversion"/>
  <printOptions horizontalCentered="1"/>
  <pageMargins left="0" right="0" top="0.25" bottom="0.25" header="0.3" footer="0.3"/>
  <pageSetup scale="60" orientation="landscape"/>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H242"/>
  <sheetViews>
    <sheetView zoomScale="150" zoomScaleNormal="150" zoomScalePageLayoutView="150" workbookViewId="0">
      <selection activeCell="A6" sqref="A6:E6"/>
    </sheetView>
  </sheetViews>
  <sheetFormatPr defaultColWidth="8.85546875" defaultRowHeight="12.75" x14ac:dyDescent="0.2"/>
  <cols>
    <col min="1" max="1" width="22.85546875" customWidth="1"/>
    <col min="2" max="2" width="6.42578125" customWidth="1"/>
    <col min="3" max="5" width="16" customWidth="1"/>
    <col min="6" max="34" width="8.85546875" style="19"/>
  </cols>
  <sheetData>
    <row r="1" spans="1:34" ht="33.75" x14ac:dyDescent="0.5">
      <c r="A1" s="251" t="s">
        <v>193</v>
      </c>
      <c r="B1" s="251"/>
      <c r="C1" s="251"/>
      <c r="D1" s="251"/>
      <c r="E1" s="251"/>
    </row>
    <row r="2" spans="1:34" s="21" customFormat="1" ht="18" x14ac:dyDescent="0.25">
      <c r="A2" s="252" t="s">
        <v>198</v>
      </c>
      <c r="B2" s="252"/>
      <c r="C2" s="252"/>
      <c r="D2" s="252"/>
      <c r="E2" s="252"/>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row>
    <row r="3" spans="1:34" s="21" customFormat="1" x14ac:dyDescent="0.2">
      <c r="A3" s="253" t="s">
        <v>207</v>
      </c>
      <c r="B3" s="253"/>
      <c r="C3" s="253"/>
      <c r="D3" s="253"/>
      <c r="E3" s="253"/>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row>
    <row r="4" spans="1:34" s="21" customFormat="1" x14ac:dyDescent="0.2">
      <c r="A4" s="55"/>
      <c r="B4" s="22"/>
      <c r="C4" s="23"/>
      <c r="D4" s="23"/>
      <c r="E4" s="23"/>
      <c r="F4" s="20"/>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row>
    <row r="5" spans="1:34" ht="15.75" x14ac:dyDescent="0.2">
      <c r="A5" s="254"/>
      <c r="B5" s="255"/>
      <c r="C5" s="200" t="s">
        <v>208</v>
      </c>
      <c r="D5" s="200" t="s">
        <v>209</v>
      </c>
      <c r="E5" s="200" t="s">
        <v>210</v>
      </c>
    </row>
    <row r="6" spans="1:34" ht="15.75" x14ac:dyDescent="0.2">
      <c r="A6" s="256" t="s">
        <v>77</v>
      </c>
      <c r="B6" s="257"/>
      <c r="C6" s="257"/>
      <c r="D6" s="257"/>
      <c r="E6" s="258"/>
    </row>
    <row r="7" spans="1:34" ht="15.75" x14ac:dyDescent="0.25">
      <c r="A7" s="244" t="s">
        <v>78</v>
      </c>
      <c r="B7" s="245"/>
      <c r="C7" s="245"/>
      <c r="D7" s="245"/>
      <c r="E7" s="246"/>
    </row>
    <row r="8" spans="1:34" x14ac:dyDescent="0.2">
      <c r="A8" s="249" t="s">
        <v>79</v>
      </c>
      <c r="B8" s="250"/>
      <c r="C8" s="26">
        <f>'Cash Flow - Y1'!O50</f>
        <v>63116</v>
      </c>
      <c r="D8" s="26">
        <f>'Cash Flow - Y2'!N50</f>
        <v>63116</v>
      </c>
      <c r="E8" s="26">
        <f>'Cash Flow - Y3'!N50</f>
        <v>63116</v>
      </c>
    </row>
    <row r="9" spans="1:34" x14ac:dyDescent="0.2">
      <c r="A9" s="196" t="s">
        <v>195</v>
      </c>
      <c r="B9" s="197"/>
      <c r="C9" s="26">
        <v>0</v>
      </c>
      <c r="D9" s="26">
        <v>0</v>
      </c>
      <c r="E9" s="26">
        <v>0</v>
      </c>
    </row>
    <row r="10" spans="1:34" x14ac:dyDescent="0.2">
      <c r="A10" s="249" t="s">
        <v>187</v>
      </c>
      <c r="B10" s="250"/>
      <c r="C10" s="26">
        <v>500</v>
      </c>
      <c r="D10" s="26">
        <v>500</v>
      </c>
      <c r="E10" s="26">
        <v>500</v>
      </c>
    </row>
    <row r="11" spans="1:34" hidden="1" x14ac:dyDescent="0.2">
      <c r="A11" s="249" t="s">
        <v>179</v>
      </c>
      <c r="B11" s="250"/>
      <c r="C11" s="26">
        <v>0</v>
      </c>
      <c r="D11" s="26">
        <v>0</v>
      </c>
      <c r="E11" s="26">
        <v>0</v>
      </c>
    </row>
    <row r="12" spans="1:34" x14ac:dyDescent="0.2">
      <c r="A12" s="249" t="s">
        <v>185</v>
      </c>
      <c r="B12" s="250"/>
      <c r="C12" s="26">
        <v>0</v>
      </c>
      <c r="D12" s="26">
        <v>0</v>
      </c>
      <c r="E12" s="26">
        <v>0</v>
      </c>
    </row>
    <row r="13" spans="1:34" x14ac:dyDescent="0.2">
      <c r="A13" s="249" t="s">
        <v>186</v>
      </c>
      <c r="B13" s="250"/>
      <c r="C13" s="26">
        <v>0</v>
      </c>
      <c r="D13" s="26">
        <v>0</v>
      </c>
      <c r="E13" s="26">
        <v>0</v>
      </c>
    </row>
    <row r="14" spans="1:34" hidden="1" x14ac:dyDescent="0.2">
      <c r="A14" s="249" t="s">
        <v>180</v>
      </c>
      <c r="B14" s="250"/>
      <c r="C14" s="26">
        <v>0</v>
      </c>
      <c r="D14" s="26">
        <v>0</v>
      </c>
      <c r="E14" s="26">
        <v>0</v>
      </c>
    </row>
    <row r="15" spans="1:34" ht="13.5" thickBot="1" x14ac:dyDescent="0.25">
      <c r="A15" s="247" t="s">
        <v>181</v>
      </c>
      <c r="B15" s="248"/>
      <c r="C15" s="29">
        <v>8000</v>
      </c>
      <c r="D15" s="29">
        <v>8000</v>
      </c>
      <c r="E15" s="29">
        <v>8000</v>
      </c>
    </row>
    <row r="16" spans="1:34" ht="14.25" thickTop="1" thickBot="1" x14ac:dyDescent="0.25">
      <c r="A16" s="242" t="s">
        <v>82</v>
      </c>
      <c r="B16" s="243"/>
      <c r="C16" s="34">
        <f>IF(SUM(C8:C15),SUM(C8:C15),"")</f>
        <v>71616</v>
      </c>
      <c r="D16" s="34">
        <f>IF(SUM(D8:D15),SUM(D8:D15),"")</f>
        <v>71616</v>
      </c>
      <c r="E16" s="34">
        <f>IF(SUM(E8:E15),SUM(E8:E15),"")</f>
        <v>71616</v>
      </c>
    </row>
    <row r="17" spans="1:34" x14ac:dyDescent="0.2">
      <c r="A17" s="30"/>
      <c r="B17" s="31"/>
      <c r="C17" s="32"/>
      <c r="D17" s="32"/>
      <c r="E17" s="32"/>
    </row>
    <row r="18" spans="1:34" ht="15.75" x14ac:dyDescent="0.25">
      <c r="A18" s="244" t="s">
        <v>83</v>
      </c>
      <c r="B18" s="245"/>
      <c r="C18" s="245"/>
      <c r="D18" s="245"/>
      <c r="E18" s="246"/>
    </row>
    <row r="19" spans="1:34" x14ac:dyDescent="0.2">
      <c r="A19" s="27" t="s">
        <v>184</v>
      </c>
      <c r="B19" s="28"/>
      <c r="C19" s="29">
        <v>0</v>
      </c>
      <c r="D19" s="29">
        <v>0</v>
      </c>
      <c r="E19" s="29">
        <v>0</v>
      </c>
      <c r="AA19"/>
      <c r="AB19"/>
      <c r="AC19"/>
      <c r="AD19"/>
      <c r="AE19"/>
      <c r="AF19"/>
      <c r="AG19"/>
      <c r="AH19"/>
    </row>
    <row r="20" spans="1:34" hidden="1" x14ac:dyDescent="0.2">
      <c r="A20" s="24" t="s">
        <v>183</v>
      </c>
      <c r="B20" s="25"/>
      <c r="C20" s="26">
        <v>0</v>
      </c>
      <c r="D20" s="26">
        <v>0</v>
      </c>
      <c r="E20" s="26">
        <v>0</v>
      </c>
    </row>
    <row r="21" spans="1:34" x14ac:dyDescent="0.2">
      <c r="A21" s="24" t="s">
        <v>2</v>
      </c>
      <c r="B21" s="25"/>
      <c r="C21" s="26">
        <v>0</v>
      </c>
      <c r="D21" s="26">
        <v>0</v>
      </c>
      <c r="E21" s="26">
        <v>0</v>
      </c>
      <c r="AA21"/>
      <c r="AB21"/>
      <c r="AC21"/>
      <c r="AD21"/>
      <c r="AE21"/>
      <c r="AF21"/>
      <c r="AG21"/>
      <c r="AH21"/>
    </row>
    <row r="22" spans="1:34" ht="13.5" thickBot="1" x14ac:dyDescent="0.25">
      <c r="A22" s="24" t="s">
        <v>84</v>
      </c>
      <c r="B22" s="25"/>
      <c r="C22" s="26">
        <v>0</v>
      </c>
      <c r="D22" s="26">
        <v>0</v>
      </c>
      <c r="E22" s="26">
        <v>0</v>
      </c>
      <c r="AA22"/>
      <c r="AB22"/>
      <c r="AC22"/>
      <c r="AD22"/>
      <c r="AE22"/>
      <c r="AF22"/>
      <c r="AG22"/>
      <c r="AH22"/>
    </row>
    <row r="23" spans="1:34" ht="14.25" thickTop="1" thickBot="1" x14ac:dyDescent="0.25">
      <c r="A23" s="259" t="s">
        <v>85</v>
      </c>
      <c r="B23" s="260"/>
      <c r="C23" s="34" t="str">
        <f>IF(SUM(C19:C22),SUM(C19:C22),"")</f>
        <v/>
      </c>
      <c r="D23" s="34" t="str">
        <f t="shared" ref="D23:E23" si="0">IF(SUM(D19:D22),SUM(D19:D22),"")</f>
        <v/>
      </c>
      <c r="E23" s="34" t="str">
        <f t="shared" si="0"/>
        <v/>
      </c>
      <c r="AA23"/>
      <c r="AB23"/>
      <c r="AC23"/>
      <c r="AD23"/>
      <c r="AE23"/>
      <c r="AF23"/>
      <c r="AG23"/>
      <c r="AH23"/>
    </row>
    <row r="24" spans="1:34" ht="14.25" thickTop="1" thickBot="1" x14ac:dyDescent="0.25">
      <c r="A24" s="242" t="s">
        <v>86</v>
      </c>
      <c r="B24" s="243"/>
      <c r="C24" s="34">
        <f>IF(OR(SUM(C16)&lt;&gt;0,SUM(C23)),SUM(C16)+SUM(C23),"")</f>
        <v>71616</v>
      </c>
      <c r="D24" s="34">
        <f>IF(OR(SUM(D16)&lt;&gt;0,SUM(D23)),SUM(D16)+SUM(D23),"")</f>
        <v>71616</v>
      </c>
      <c r="E24" s="34">
        <f>IF(OR(SUM(E16)&lt;&gt;0,SUM(E23)),SUM(E16)+SUM(E23),"")</f>
        <v>71616</v>
      </c>
      <c r="AA24"/>
      <c r="AB24"/>
      <c r="AC24"/>
      <c r="AD24"/>
      <c r="AE24"/>
      <c r="AF24"/>
      <c r="AG24"/>
      <c r="AH24"/>
    </row>
    <row r="25" spans="1:34" x14ac:dyDescent="0.2">
      <c r="A25" s="30"/>
      <c r="B25" s="31"/>
      <c r="C25" s="32"/>
      <c r="D25" s="32"/>
      <c r="E25" s="32"/>
      <c r="AA25"/>
      <c r="AB25"/>
      <c r="AC25"/>
      <c r="AD25"/>
      <c r="AE25"/>
      <c r="AF25"/>
      <c r="AG25"/>
      <c r="AH25"/>
    </row>
    <row r="26" spans="1:34" ht="15.75" x14ac:dyDescent="0.2">
      <c r="A26" s="256" t="s">
        <v>87</v>
      </c>
      <c r="B26" s="257"/>
      <c r="C26" s="257"/>
      <c r="D26" s="257"/>
      <c r="E26" s="258"/>
      <c r="AA26"/>
      <c r="AB26"/>
      <c r="AC26"/>
      <c r="AD26"/>
      <c r="AE26"/>
      <c r="AF26"/>
      <c r="AG26"/>
      <c r="AH26"/>
    </row>
    <row r="27" spans="1:34" ht="15.75" x14ac:dyDescent="0.25">
      <c r="A27" s="244" t="s">
        <v>88</v>
      </c>
      <c r="B27" s="245"/>
      <c r="C27" s="245"/>
      <c r="D27" s="245"/>
      <c r="E27" s="246"/>
      <c r="AA27"/>
      <c r="AB27"/>
      <c r="AC27"/>
      <c r="AD27"/>
      <c r="AE27"/>
      <c r="AF27"/>
      <c r="AG27"/>
      <c r="AH27"/>
    </row>
    <row r="28" spans="1:34" hidden="1" x14ac:dyDescent="0.2">
      <c r="A28" s="24" t="s">
        <v>161</v>
      </c>
      <c r="B28" s="25"/>
      <c r="C28" s="26">
        <v>0</v>
      </c>
      <c r="D28" s="26">
        <v>0</v>
      </c>
      <c r="E28" s="26">
        <v>0</v>
      </c>
      <c r="AA28"/>
      <c r="AB28"/>
      <c r="AC28"/>
      <c r="AD28"/>
      <c r="AE28"/>
      <c r="AF28"/>
      <c r="AG28"/>
      <c r="AH28"/>
    </row>
    <row r="29" spans="1:34" hidden="1" x14ac:dyDescent="0.2">
      <c r="A29" s="24" t="s">
        <v>178</v>
      </c>
      <c r="B29" s="25"/>
      <c r="C29" s="26">
        <v>0</v>
      </c>
      <c r="D29" s="26">
        <v>0</v>
      </c>
      <c r="E29" s="26">
        <v>0</v>
      </c>
      <c r="AA29"/>
      <c r="AB29"/>
      <c r="AC29"/>
      <c r="AD29"/>
      <c r="AE29"/>
      <c r="AF29"/>
      <c r="AG29"/>
      <c r="AH29"/>
    </row>
    <row r="30" spans="1:34" ht="13.5" thickBot="1" x14ac:dyDescent="0.25">
      <c r="A30" s="249" t="s">
        <v>176</v>
      </c>
      <c r="B30" s="250"/>
      <c r="C30" s="29">
        <v>0</v>
      </c>
      <c r="D30" s="29">
        <v>0</v>
      </c>
      <c r="E30" s="29">
        <v>0</v>
      </c>
      <c r="AA30"/>
      <c r="AB30"/>
      <c r="AC30"/>
      <c r="AD30"/>
      <c r="AE30"/>
      <c r="AF30"/>
      <c r="AG30"/>
      <c r="AH30"/>
    </row>
    <row r="31" spans="1:34" ht="13.5" hidden="1" thickBot="1" x14ac:dyDescent="0.25">
      <c r="A31" s="27" t="s">
        <v>91</v>
      </c>
      <c r="B31" s="28"/>
      <c r="C31" s="29">
        <v>0</v>
      </c>
      <c r="D31" s="29">
        <v>0</v>
      </c>
      <c r="E31" s="29">
        <v>0</v>
      </c>
      <c r="AA31"/>
      <c r="AB31"/>
      <c r="AC31"/>
      <c r="AD31"/>
      <c r="AE31"/>
      <c r="AF31"/>
      <c r="AG31"/>
      <c r="AH31"/>
    </row>
    <row r="32" spans="1:34" ht="14.25" thickTop="1" thickBot="1" x14ac:dyDescent="0.25">
      <c r="A32" s="242" t="s">
        <v>92</v>
      </c>
      <c r="B32" s="243"/>
      <c r="C32" s="34" t="str">
        <f>IF(SUM(C28:C31),SUM(C28:C31),"")</f>
        <v/>
      </c>
      <c r="D32" s="34" t="str">
        <f>IF(SUM(D28:D31),SUM(D28:D31),"")</f>
        <v/>
      </c>
      <c r="E32" s="34" t="str">
        <f>IF(SUM(E28:E31),SUM(E28:E31),"")</f>
        <v/>
      </c>
      <c r="AA32"/>
      <c r="AB32"/>
      <c r="AC32"/>
      <c r="AD32"/>
      <c r="AE32"/>
      <c r="AF32"/>
      <c r="AG32"/>
      <c r="AH32"/>
    </row>
    <row r="33" spans="1:34" x14ac:dyDescent="0.2">
      <c r="A33" s="30"/>
      <c r="B33" s="31"/>
      <c r="C33" s="32"/>
      <c r="D33" s="32"/>
      <c r="E33" s="32"/>
      <c r="AA33"/>
      <c r="AB33"/>
      <c r="AC33"/>
      <c r="AD33"/>
      <c r="AE33"/>
      <c r="AF33"/>
      <c r="AG33"/>
      <c r="AH33"/>
    </row>
    <row r="34" spans="1:34" ht="15.75" x14ac:dyDescent="0.25">
      <c r="A34" s="244" t="s">
        <v>182</v>
      </c>
      <c r="B34" s="245"/>
      <c r="C34" s="245"/>
      <c r="D34" s="245"/>
      <c r="E34" s="246"/>
      <c r="AA34"/>
      <c r="AB34"/>
      <c r="AC34"/>
      <c r="AD34"/>
      <c r="AE34"/>
      <c r="AF34"/>
      <c r="AG34"/>
      <c r="AH34"/>
    </row>
    <row r="35" spans="1:34" ht="13.5" thickBot="1" x14ac:dyDescent="0.25">
      <c r="A35" s="24" t="s">
        <v>177</v>
      </c>
      <c r="B35" s="25"/>
      <c r="C35" s="26">
        <v>0</v>
      </c>
      <c r="D35" s="26">
        <v>0</v>
      </c>
      <c r="E35" s="26">
        <v>0</v>
      </c>
      <c r="AA35"/>
      <c r="AB35"/>
      <c r="AC35"/>
      <c r="AD35"/>
      <c r="AE35"/>
      <c r="AF35"/>
      <c r="AG35"/>
      <c r="AH35"/>
    </row>
    <row r="36" spans="1:34" hidden="1" x14ac:dyDescent="0.2">
      <c r="A36" s="24" t="s">
        <v>93</v>
      </c>
      <c r="B36" s="25"/>
      <c r="C36" s="26"/>
      <c r="D36" s="26"/>
      <c r="E36" s="26"/>
      <c r="AA36"/>
      <c r="AB36"/>
      <c r="AC36"/>
      <c r="AD36"/>
      <c r="AE36"/>
      <c r="AF36"/>
      <c r="AG36"/>
      <c r="AH36"/>
    </row>
    <row r="37" spans="1:34" ht="13.5" hidden="1" thickBot="1" x14ac:dyDescent="0.25">
      <c r="A37" s="27" t="s">
        <v>94</v>
      </c>
      <c r="B37" s="28"/>
      <c r="C37" s="29">
        <v>0</v>
      </c>
      <c r="D37" s="29">
        <v>0</v>
      </c>
      <c r="E37" s="29">
        <v>0</v>
      </c>
      <c r="AA37"/>
      <c r="AB37"/>
      <c r="AC37"/>
      <c r="AD37"/>
      <c r="AE37"/>
      <c r="AF37"/>
      <c r="AG37"/>
      <c r="AH37"/>
    </row>
    <row r="38" spans="1:34" ht="14.25" thickTop="1" thickBot="1" x14ac:dyDescent="0.25">
      <c r="A38" s="242" t="s">
        <v>95</v>
      </c>
      <c r="B38" s="243"/>
      <c r="C38" s="34" t="str">
        <f>IF(SUM(C35:C37),SUM(C35:C37),"")</f>
        <v/>
      </c>
      <c r="D38" s="34" t="str">
        <f t="shared" ref="D38:E38" si="1">IF(SUM(D35:D37),SUM(D35:D37),"")</f>
        <v/>
      </c>
      <c r="E38" s="34" t="str">
        <f t="shared" si="1"/>
        <v/>
      </c>
      <c r="AA38"/>
      <c r="AB38"/>
      <c r="AC38"/>
      <c r="AD38"/>
      <c r="AE38"/>
      <c r="AF38"/>
      <c r="AG38"/>
      <c r="AH38"/>
    </row>
    <row r="39" spans="1:34" x14ac:dyDescent="0.2">
      <c r="A39" s="30"/>
      <c r="B39" s="31"/>
      <c r="C39" s="32"/>
      <c r="D39" s="32"/>
      <c r="E39" s="32"/>
      <c r="AA39"/>
      <c r="AB39"/>
      <c r="AC39"/>
      <c r="AD39"/>
      <c r="AE39"/>
      <c r="AF39"/>
      <c r="AG39"/>
      <c r="AH39"/>
    </row>
    <row r="40" spans="1:34" ht="15.75" x14ac:dyDescent="0.25">
      <c r="A40" s="244" t="s">
        <v>96</v>
      </c>
      <c r="B40" s="245"/>
      <c r="C40" s="245"/>
      <c r="D40" s="245"/>
      <c r="E40" s="246"/>
      <c r="AA40"/>
      <c r="AB40"/>
      <c r="AC40"/>
      <c r="AD40"/>
      <c r="AE40"/>
      <c r="AF40"/>
      <c r="AG40"/>
      <c r="AH40"/>
    </row>
    <row r="41" spans="1:34" hidden="1" x14ac:dyDescent="0.2">
      <c r="A41" s="24" t="s">
        <v>97</v>
      </c>
      <c r="B41" s="25"/>
      <c r="C41" s="26">
        <v>0</v>
      </c>
      <c r="D41" s="26">
        <v>0</v>
      </c>
      <c r="E41" s="26">
        <v>0</v>
      </c>
      <c r="AA41"/>
      <c r="AB41"/>
      <c r="AC41"/>
      <c r="AD41"/>
      <c r="AE41"/>
      <c r="AF41"/>
      <c r="AG41"/>
      <c r="AH41"/>
    </row>
    <row r="42" spans="1:34" ht="13.5" thickBot="1" x14ac:dyDescent="0.25">
      <c r="A42" s="27" t="s">
        <v>98</v>
      </c>
      <c r="B42" s="28"/>
      <c r="C42" s="33">
        <f>IF(OR(OR(OR(SUM(C24)&lt;&gt;0,SUM(C41)),SUM(C38)),SUM(C32)),SUM(C24)-SUM(C41)-SUM(C38)-SUM(C32),"")</f>
        <v>71616</v>
      </c>
      <c r="D42" s="33">
        <f>IF(OR(OR(OR(SUM(D24)&lt;&gt;0,SUM(D41)),SUM(D38)),SUM(D32)),SUM(D24)-SUM(D41)-SUM(D38)-SUM(D32),"")</f>
        <v>71616</v>
      </c>
      <c r="E42" s="33">
        <f>IF(OR(OR(OR(SUM(E24)&lt;&gt;0,SUM(E41)),SUM(E38)),SUM(E32)),SUM(E24)-SUM(E41)-SUM(E38)-SUM(E32),"")</f>
        <v>71616</v>
      </c>
      <c r="AA42"/>
      <c r="AB42"/>
      <c r="AC42"/>
      <c r="AD42"/>
      <c r="AE42"/>
      <c r="AF42"/>
      <c r="AG42"/>
      <c r="AH42"/>
    </row>
    <row r="43" spans="1:34" ht="14.25" thickTop="1" thickBot="1" x14ac:dyDescent="0.25">
      <c r="A43" s="261" t="s">
        <v>99</v>
      </c>
      <c r="B43" s="262"/>
      <c r="C43" s="35">
        <f>IF(SUM(C41:C42),SUM(C41:C42),"")</f>
        <v>71616</v>
      </c>
      <c r="D43" s="35">
        <f>IF(SUM(D41:D42),SUM(D41:D42),"")</f>
        <v>71616</v>
      </c>
      <c r="E43" s="35">
        <f>IF(SUM(E41:E42),SUM(E41:E42),"")</f>
        <v>71616</v>
      </c>
      <c r="AA43"/>
      <c r="AB43"/>
      <c r="AC43"/>
      <c r="AD43"/>
      <c r="AE43"/>
      <c r="AF43"/>
      <c r="AG43"/>
      <c r="AH43"/>
    </row>
    <row r="44" spans="1:34" ht="14.25" thickTop="1" thickBot="1" x14ac:dyDescent="0.25">
      <c r="A44" s="242" t="s">
        <v>100</v>
      </c>
      <c r="B44" s="243"/>
      <c r="C44" s="34">
        <f>IF(OR(OR(SUM(C32)&lt;&gt;0,SUM(C38)),SUM(C43)),SUM(C32)+SUM(C38)+SUM(C43),"")</f>
        <v>71616</v>
      </c>
      <c r="D44" s="34">
        <f>IF(OR(OR(SUM(D32)&lt;&gt;0,SUM(D38)),SUM(D43)),SUM(D32)+SUM(D38)+SUM(D43),"")</f>
        <v>71616</v>
      </c>
      <c r="E44" s="34">
        <f>IF(OR(OR(SUM(E32)&lt;&gt;0,SUM(E38)),SUM(E43)),SUM(E32)+SUM(E38)+SUM(E43),"")</f>
        <v>71616</v>
      </c>
      <c r="AA44"/>
      <c r="AB44"/>
      <c r="AC44"/>
      <c r="AD44"/>
      <c r="AE44"/>
      <c r="AF44"/>
      <c r="AG44"/>
      <c r="AH44"/>
    </row>
    <row r="45" spans="1:34" ht="13.5" thickBot="1" x14ac:dyDescent="0.25">
      <c r="A45" s="30"/>
      <c r="B45" s="31"/>
      <c r="C45" s="32"/>
      <c r="D45" s="32"/>
      <c r="E45" s="32"/>
      <c r="AA45"/>
      <c r="AB45"/>
      <c r="AC45"/>
      <c r="AD45"/>
      <c r="AE45"/>
      <c r="AF45"/>
      <c r="AG45"/>
      <c r="AH45"/>
    </row>
    <row r="46" spans="1:34" ht="14.25" thickTop="1" thickBot="1" x14ac:dyDescent="0.25">
      <c r="A46" s="242" t="s">
        <v>167</v>
      </c>
      <c r="B46" s="243"/>
      <c r="C46" s="34">
        <f>SUM(C24-C44)</f>
        <v>0</v>
      </c>
      <c r="D46" s="34">
        <f>SUM(D24-D44)</f>
        <v>0</v>
      </c>
      <c r="E46" s="34">
        <f>SUM(E24-E44)</f>
        <v>0</v>
      </c>
      <c r="AA46"/>
      <c r="AB46"/>
      <c r="AC46"/>
      <c r="AD46"/>
      <c r="AE46"/>
      <c r="AF46"/>
      <c r="AG46"/>
      <c r="AH46"/>
    </row>
    <row r="47" spans="1:34" s="19" customFormat="1" x14ac:dyDescent="0.2"/>
    <row r="48" spans="1:34" s="19" customFormat="1" x14ac:dyDescent="0.2"/>
    <row r="49" s="19" customFormat="1" x14ac:dyDescent="0.2"/>
    <row r="50" s="19" customFormat="1" x14ac:dyDescent="0.2"/>
    <row r="51" s="19" customFormat="1" x14ac:dyDescent="0.2"/>
    <row r="52" s="19" customFormat="1" x14ac:dyDescent="0.2"/>
    <row r="53" s="19" customFormat="1" x14ac:dyDescent="0.2"/>
    <row r="54" s="19" customFormat="1" x14ac:dyDescent="0.2"/>
    <row r="55" s="19" customFormat="1" x14ac:dyDescent="0.2"/>
    <row r="56" s="19" customFormat="1" x14ac:dyDescent="0.2"/>
    <row r="57" s="19" customFormat="1" x14ac:dyDescent="0.2"/>
    <row r="58" s="19" customFormat="1" x14ac:dyDescent="0.2"/>
    <row r="59" s="19" customFormat="1" x14ac:dyDescent="0.2"/>
    <row r="60" s="19" customFormat="1" x14ac:dyDescent="0.2"/>
    <row r="61" s="19" customFormat="1" x14ac:dyDescent="0.2"/>
    <row r="62" s="19" customFormat="1" x14ac:dyDescent="0.2"/>
    <row r="63" s="19" customFormat="1" x14ac:dyDescent="0.2"/>
    <row r="64" s="19" customFormat="1" x14ac:dyDescent="0.2"/>
    <row r="65" s="19" customFormat="1" x14ac:dyDescent="0.2"/>
    <row r="66" s="19" customFormat="1" x14ac:dyDescent="0.2"/>
    <row r="67" s="19" customFormat="1" x14ac:dyDescent="0.2"/>
    <row r="68" s="19" customFormat="1" x14ac:dyDescent="0.2"/>
    <row r="69" s="19" customFormat="1" x14ac:dyDescent="0.2"/>
    <row r="70" s="19" customFormat="1" x14ac:dyDescent="0.2"/>
    <row r="71" s="19" customFormat="1" x14ac:dyDescent="0.2"/>
    <row r="72" s="19" customFormat="1" x14ac:dyDescent="0.2"/>
    <row r="73" s="19" customFormat="1" x14ac:dyDescent="0.2"/>
    <row r="74" s="19" customFormat="1" x14ac:dyDescent="0.2"/>
    <row r="75" s="19" customFormat="1" x14ac:dyDescent="0.2"/>
    <row r="76" s="19" customFormat="1" x14ac:dyDescent="0.2"/>
    <row r="77" s="19" customFormat="1" x14ac:dyDescent="0.2"/>
    <row r="78" s="19" customFormat="1" x14ac:dyDescent="0.2"/>
    <row r="79" s="19" customFormat="1" x14ac:dyDescent="0.2"/>
    <row r="80" s="19" customFormat="1" x14ac:dyDescent="0.2"/>
    <row r="81" s="19" customFormat="1" x14ac:dyDescent="0.2"/>
    <row r="82" s="19" customFormat="1" x14ac:dyDescent="0.2"/>
    <row r="83" s="19" customFormat="1" x14ac:dyDescent="0.2"/>
    <row r="84" s="19" customFormat="1" x14ac:dyDescent="0.2"/>
    <row r="85" s="19" customFormat="1" x14ac:dyDescent="0.2"/>
    <row r="86" s="19" customFormat="1" x14ac:dyDescent="0.2"/>
    <row r="87" s="19" customFormat="1" x14ac:dyDescent="0.2"/>
    <row r="88" s="19" customFormat="1" x14ac:dyDescent="0.2"/>
    <row r="89" s="19" customFormat="1" x14ac:dyDescent="0.2"/>
    <row r="90" s="19" customFormat="1" x14ac:dyDescent="0.2"/>
    <row r="91" s="19" customFormat="1" x14ac:dyDescent="0.2"/>
    <row r="92" s="19" customFormat="1" x14ac:dyDescent="0.2"/>
    <row r="93" s="19" customFormat="1" x14ac:dyDescent="0.2"/>
    <row r="94" s="19" customFormat="1" x14ac:dyDescent="0.2"/>
    <row r="95" s="19" customFormat="1" x14ac:dyDescent="0.2"/>
    <row r="96" s="19" customFormat="1" x14ac:dyDescent="0.2"/>
    <row r="97" s="19" customFormat="1" x14ac:dyDescent="0.2"/>
    <row r="98" s="19" customFormat="1" x14ac:dyDescent="0.2"/>
    <row r="99" s="19" customFormat="1" x14ac:dyDescent="0.2"/>
    <row r="100" s="19" customFormat="1" x14ac:dyDescent="0.2"/>
    <row r="101" s="19" customFormat="1" x14ac:dyDescent="0.2"/>
    <row r="102" s="19" customFormat="1" x14ac:dyDescent="0.2"/>
    <row r="103" s="19" customFormat="1" x14ac:dyDescent="0.2"/>
    <row r="104" s="19" customFormat="1" x14ac:dyDescent="0.2"/>
    <row r="105" s="19" customFormat="1" x14ac:dyDescent="0.2"/>
    <row r="106" s="19" customFormat="1" x14ac:dyDescent="0.2"/>
    <row r="107" s="19" customFormat="1" x14ac:dyDescent="0.2"/>
    <row r="108" s="19" customFormat="1" x14ac:dyDescent="0.2"/>
    <row r="109" s="19" customFormat="1" x14ac:dyDescent="0.2"/>
    <row r="110" s="19" customFormat="1" x14ac:dyDescent="0.2"/>
    <row r="111" s="19" customFormat="1" x14ac:dyDescent="0.2"/>
    <row r="112" s="19" customFormat="1" x14ac:dyDescent="0.2"/>
    <row r="113" s="19" customFormat="1" x14ac:dyDescent="0.2"/>
    <row r="114" s="19" customFormat="1" x14ac:dyDescent="0.2"/>
    <row r="115" s="19" customFormat="1" x14ac:dyDescent="0.2"/>
    <row r="116" s="19" customFormat="1" x14ac:dyDescent="0.2"/>
    <row r="117" s="19" customFormat="1" x14ac:dyDescent="0.2"/>
    <row r="118" s="19" customFormat="1" x14ac:dyDescent="0.2"/>
    <row r="119" s="19" customFormat="1" x14ac:dyDescent="0.2"/>
    <row r="120" s="19" customFormat="1" x14ac:dyDescent="0.2"/>
    <row r="121" s="19" customFormat="1" x14ac:dyDescent="0.2"/>
    <row r="122" s="19" customFormat="1" x14ac:dyDescent="0.2"/>
    <row r="123" s="19" customFormat="1" x14ac:dyDescent="0.2"/>
    <row r="124" s="19" customFormat="1" x14ac:dyDescent="0.2"/>
    <row r="125" s="19" customFormat="1" x14ac:dyDescent="0.2"/>
    <row r="126" s="19" customFormat="1" x14ac:dyDescent="0.2"/>
    <row r="127" s="19" customFormat="1" x14ac:dyDescent="0.2"/>
    <row r="128" s="19" customFormat="1" x14ac:dyDescent="0.2"/>
    <row r="129" s="19" customFormat="1" x14ac:dyDescent="0.2"/>
    <row r="130" s="19" customFormat="1" x14ac:dyDescent="0.2"/>
    <row r="131" s="19" customFormat="1" x14ac:dyDescent="0.2"/>
    <row r="132" s="19" customFormat="1" x14ac:dyDescent="0.2"/>
    <row r="133" s="19" customFormat="1" x14ac:dyDescent="0.2"/>
    <row r="134" s="19" customFormat="1" x14ac:dyDescent="0.2"/>
    <row r="135" s="19" customFormat="1" x14ac:dyDescent="0.2"/>
    <row r="136" s="19" customFormat="1" x14ac:dyDescent="0.2"/>
    <row r="137" s="19" customFormat="1" x14ac:dyDescent="0.2"/>
    <row r="138" s="19" customFormat="1" x14ac:dyDescent="0.2"/>
    <row r="139" s="19" customFormat="1" x14ac:dyDescent="0.2"/>
    <row r="140" s="19" customFormat="1" x14ac:dyDescent="0.2"/>
    <row r="141" s="19" customFormat="1" x14ac:dyDescent="0.2"/>
    <row r="142" s="19" customFormat="1" x14ac:dyDescent="0.2"/>
    <row r="143" s="19" customFormat="1" x14ac:dyDescent="0.2"/>
    <row r="144" s="19" customFormat="1" x14ac:dyDescent="0.2"/>
    <row r="145" s="19" customFormat="1" x14ac:dyDescent="0.2"/>
    <row r="146" s="19" customFormat="1" x14ac:dyDescent="0.2"/>
    <row r="147" s="19" customFormat="1" x14ac:dyDescent="0.2"/>
    <row r="148" s="19" customFormat="1" x14ac:dyDescent="0.2"/>
    <row r="149" s="19" customFormat="1" x14ac:dyDescent="0.2"/>
    <row r="150" s="19" customFormat="1" x14ac:dyDescent="0.2"/>
    <row r="151" s="19" customFormat="1" x14ac:dyDescent="0.2"/>
    <row r="152" s="19" customFormat="1" x14ac:dyDescent="0.2"/>
    <row r="153" s="19" customFormat="1" x14ac:dyDescent="0.2"/>
    <row r="154" s="19" customFormat="1" x14ac:dyDescent="0.2"/>
    <row r="155" s="19" customFormat="1" x14ac:dyDescent="0.2"/>
    <row r="156" s="19" customFormat="1" x14ac:dyDescent="0.2"/>
    <row r="157" s="19" customFormat="1" x14ac:dyDescent="0.2"/>
    <row r="158" s="19" customFormat="1" x14ac:dyDescent="0.2"/>
    <row r="159" s="19" customFormat="1" x14ac:dyDescent="0.2"/>
    <row r="160" s="19" customFormat="1" x14ac:dyDescent="0.2"/>
    <row r="161" s="19" customFormat="1" x14ac:dyDescent="0.2"/>
    <row r="162" s="19" customFormat="1" x14ac:dyDescent="0.2"/>
    <row r="163" s="19" customFormat="1" x14ac:dyDescent="0.2"/>
    <row r="164" s="19" customFormat="1" x14ac:dyDescent="0.2"/>
    <row r="165" s="19" customFormat="1" x14ac:dyDescent="0.2"/>
    <row r="166" s="19" customFormat="1" x14ac:dyDescent="0.2"/>
    <row r="167" s="19" customFormat="1" x14ac:dyDescent="0.2"/>
    <row r="168" s="19" customFormat="1" x14ac:dyDescent="0.2"/>
    <row r="169" s="19" customFormat="1" x14ac:dyDescent="0.2"/>
    <row r="170" s="19" customFormat="1" x14ac:dyDescent="0.2"/>
    <row r="171" s="19" customFormat="1" x14ac:dyDescent="0.2"/>
    <row r="172" s="19" customFormat="1" x14ac:dyDescent="0.2"/>
    <row r="173" s="19" customFormat="1" x14ac:dyDescent="0.2"/>
    <row r="174" s="19" customFormat="1" x14ac:dyDescent="0.2"/>
    <row r="175" s="19" customFormat="1" x14ac:dyDescent="0.2"/>
    <row r="176" s="19" customFormat="1" x14ac:dyDescent="0.2"/>
    <row r="177" s="19" customFormat="1" x14ac:dyDescent="0.2"/>
    <row r="178" s="19" customFormat="1" x14ac:dyDescent="0.2"/>
    <row r="179" s="19" customFormat="1" x14ac:dyDescent="0.2"/>
    <row r="180" s="19" customFormat="1" x14ac:dyDescent="0.2"/>
    <row r="181" s="19" customFormat="1" x14ac:dyDescent="0.2"/>
    <row r="182" s="19" customFormat="1" x14ac:dyDescent="0.2"/>
    <row r="183" s="19" customFormat="1" x14ac:dyDescent="0.2"/>
    <row r="184" s="19" customFormat="1" x14ac:dyDescent="0.2"/>
    <row r="185" s="19" customFormat="1" x14ac:dyDescent="0.2"/>
    <row r="186" s="19" customFormat="1" x14ac:dyDescent="0.2"/>
    <row r="187" s="19" customFormat="1" x14ac:dyDescent="0.2"/>
    <row r="188" s="19" customFormat="1" x14ac:dyDescent="0.2"/>
    <row r="189" s="19" customFormat="1" x14ac:dyDescent="0.2"/>
    <row r="190" s="19" customFormat="1" x14ac:dyDescent="0.2"/>
    <row r="191" s="19" customFormat="1" x14ac:dyDescent="0.2"/>
    <row r="192" s="19" customFormat="1" x14ac:dyDescent="0.2"/>
    <row r="193" s="19" customFormat="1" x14ac:dyDescent="0.2"/>
    <row r="194" s="19" customFormat="1" x14ac:dyDescent="0.2"/>
    <row r="195" s="19" customFormat="1" x14ac:dyDescent="0.2"/>
    <row r="196" s="19" customFormat="1" x14ac:dyDescent="0.2"/>
    <row r="197" s="19" customFormat="1" x14ac:dyDescent="0.2"/>
    <row r="198" s="19" customFormat="1" x14ac:dyDescent="0.2"/>
    <row r="199" s="19" customFormat="1" x14ac:dyDescent="0.2"/>
    <row r="200" s="19" customFormat="1" x14ac:dyDescent="0.2"/>
    <row r="201" s="19" customFormat="1" x14ac:dyDescent="0.2"/>
    <row r="202" s="19" customFormat="1" x14ac:dyDescent="0.2"/>
    <row r="203" s="19" customFormat="1" x14ac:dyDescent="0.2"/>
    <row r="204" s="19" customFormat="1" x14ac:dyDescent="0.2"/>
    <row r="205" s="19" customFormat="1" x14ac:dyDescent="0.2"/>
    <row r="206" s="19" customFormat="1" x14ac:dyDescent="0.2"/>
    <row r="207" s="19" customFormat="1" x14ac:dyDescent="0.2"/>
    <row r="208" s="19" customFormat="1" x14ac:dyDescent="0.2"/>
    <row r="209" s="19" customFormat="1" x14ac:dyDescent="0.2"/>
    <row r="210" s="19" customFormat="1" x14ac:dyDescent="0.2"/>
    <row r="211" s="19" customFormat="1" x14ac:dyDescent="0.2"/>
    <row r="212" s="19" customFormat="1" x14ac:dyDescent="0.2"/>
    <row r="213" s="19" customFormat="1" x14ac:dyDescent="0.2"/>
    <row r="214" s="19" customFormat="1" x14ac:dyDescent="0.2"/>
    <row r="215" s="19" customFormat="1" x14ac:dyDescent="0.2"/>
    <row r="216" s="19" customFormat="1" x14ac:dyDescent="0.2"/>
    <row r="217" s="19" customFormat="1" x14ac:dyDescent="0.2"/>
    <row r="218" s="19" customFormat="1" x14ac:dyDescent="0.2"/>
    <row r="219" s="19" customFormat="1" x14ac:dyDescent="0.2"/>
    <row r="220" s="19" customFormat="1" x14ac:dyDescent="0.2"/>
    <row r="221" s="19" customFormat="1" x14ac:dyDescent="0.2"/>
    <row r="222" s="19" customFormat="1" x14ac:dyDescent="0.2"/>
    <row r="223" s="19" customFormat="1" x14ac:dyDescent="0.2"/>
    <row r="224" s="19" customFormat="1" x14ac:dyDescent="0.2"/>
    <row r="225" s="19" customFormat="1" x14ac:dyDescent="0.2"/>
    <row r="226" s="19" customFormat="1" x14ac:dyDescent="0.2"/>
    <row r="227" s="19" customFormat="1" x14ac:dyDescent="0.2"/>
    <row r="228" s="19" customFormat="1" x14ac:dyDescent="0.2"/>
    <row r="229" s="19" customFormat="1" x14ac:dyDescent="0.2"/>
    <row r="230" s="19" customFormat="1" x14ac:dyDescent="0.2"/>
    <row r="231" s="19" customFormat="1" x14ac:dyDescent="0.2"/>
    <row r="232" s="19" customFormat="1" x14ac:dyDescent="0.2"/>
    <row r="233" s="19" customFormat="1" x14ac:dyDescent="0.2"/>
    <row r="234" s="19" customFormat="1" x14ac:dyDescent="0.2"/>
    <row r="235" s="19" customFormat="1" x14ac:dyDescent="0.2"/>
    <row r="236" s="19" customFormat="1" x14ac:dyDescent="0.2"/>
    <row r="237" s="19" customFormat="1" x14ac:dyDescent="0.2"/>
    <row r="238" s="19" customFormat="1" x14ac:dyDescent="0.2"/>
    <row r="239" s="19" customFormat="1" x14ac:dyDescent="0.2"/>
    <row r="240" s="19" customFormat="1" x14ac:dyDescent="0.2"/>
    <row r="241" s="19" customFormat="1" x14ac:dyDescent="0.2"/>
    <row r="242" s="19" customFormat="1" x14ac:dyDescent="0.2"/>
  </sheetData>
  <mergeCells count="27">
    <mergeCell ref="A18:E18"/>
    <mergeCell ref="A23:B23"/>
    <mergeCell ref="A24:B24"/>
    <mergeCell ref="A26:E26"/>
    <mergeCell ref="A46:B46"/>
    <mergeCell ref="A32:B32"/>
    <mergeCell ref="A34:E34"/>
    <mergeCell ref="A38:B38"/>
    <mergeCell ref="A40:E40"/>
    <mergeCell ref="A43:B43"/>
    <mergeCell ref="A44:B44"/>
    <mergeCell ref="A30:B30"/>
    <mergeCell ref="A27:E27"/>
    <mergeCell ref="A1:E1"/>
    <mergeCell ref="A2:E2"/>
    <mergeCell ref="A3:E3"/>
    <mergeCell ref="A5:B5"/>
    <mergeCell ref="A6:E6"/>
    <mergeCell ref="A16:B16"/>
    <mergeCell ref="A7:E7"/>
    <mergeCell ref="A15:B15"/>
    <mergeCell ref="A14:B14"/>
    <mergeCell ref="A13:B13"/>
    <mergeCell ref="A12:B12"/>
    <mergeCell ref="A11:B11"/>
    <mergeCell ref="A10:B10"/>
    <mergeCell ref="A8:B8"/>
  </mergeCells>
  <phoneticPr fontId="7" type="noConversion"/>
  <printOptions horizontalCentered="1"/>
  <pageMargins left="0.7" right="0.7" top="0.75" bottom="0.75" header="0.3" footer="0.3"/>
  <pageSetup orientation="landscape"/>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U180"/>
  <sheetViews>
    <sheetView zoomScale="90" zoomScaleNormal="90" zoomScalePageLayoutView="90" workbookViewId="0">
      <selection sqref="A1:C1"/>
    </sheetView>
  </sheetViews>
  <sheetFormatPr defaultColWidth="8.85546875" defaultRowHeight="12.75" x14ac:dyDescent="0.2"/>
  <cols>
    <col min="1" max="1" width="37" style="2" customWidth="1"/>
    <col min="2" max="2" width="18.28515625" style="2" customWidth="1"/>
    <col min="3" max="3" width="18.42578125" style="2" customWidth="1"/>
    <col min="4" max="47" width="8.85546875" style="8"/>
    <col min="48" max="16384" width="8.85546875" style="2"/>
  </cols>
  <sheetData>
    <row r="1" spans="1:37" s="2" customFormat="1" ht="33.75" x14ac:dyDescent="0.5">
      <c r="A1" s="266" t="s">
        <v>194</v>
      </c>
      <c r="B1" s="266"/>
      <c r="C1" s="266"/>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row>
    <row r="2" spans="1:37" s="8" customFormat="1" ht="23.25" x14ac:dyDescent="0.35">
      <c r="A2" s="267" t="s">
        <v>0</v>
      </c>
      <c r="B2" s="267"/>
      <c r="C2" s="267"/>
    </row>
    <row r="3" spans="1:37" s="2" customFormat="1" ht="23.25" x14ac:dyDescent="0.35">
      <c r="A3" s="267">
        <v>2014</v>
      </c>
      <c r="B3" s="267"/>
      <c r="C3" s="267"/>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row>
    <row r="4" spans="1:37" s="2" customFormat="1" x14ac:dyDescent="0.2">
      <c r="A4" s="9"/>
      <c r="B4" s="10"/>
      <c r="C4" s="10"/>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row>
    <row r="5" spans="1:37" s="2" customFormat="1" ht="15.75" x14ac:dyDescent="0.2">
      <c r="A5" s="11"/>
      <c r="B5" s="12" t="s">
        <v>50</v>
      </c>
      <c r="C5" s="12" t="s">
        <v>51</v>
      </c>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row>
    <row r="6" spans="1:37" s="2" customFormat="1" ht="15.75" x14ac:dyDescent="0.25">
      <c r="A6" s="263" t="s">
        <v>52</v>
      </c>
      <c r="B6" s="264"/>
      <c r="C6" s="265"/>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row>
    <row r="7" spans="1:37" s="2" customFormat="1" x14ac:dyDescent="0.2">
      <c r="A7" s="13" t="s">
        <v>53</v>
      </c>
      <c r="B7" s="198"/>
      <c r="C7" s="199">
        <v>5163</v>
      </c>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row>
    <row r="8" spans="1:37" s="2" customFormat="1" x14ac:dyDescent="0.2">
      <c r="A8" s="13" t="s">
        <v>54</v>
      </c>
      <c r="B8" s="198"/>
      <c r="C8" s="199">
        <v>5615</v>
      </c>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row>
    <row r="9" spans="1:37" s="2" customFormat="1" x14ac:dyDescent="0.2">
      <c r="A9" s="13" t="s">
        <v>55</v>
      </c>
      <c r="B9" s="199"/>
      <c r="C9" s="199">
        <v>1025</v>
      </c>
      <c r="D9" s="8"/>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row>
    <row r="10" spans="1:37" s="2" customFormat="1" ht="15.75" x14ac:dyDescent="0.25">
      <c r="A10" s="263" t="s">
        <v>56</v>
      </c>
      <c r="B10" s="264"/>
      <c r="C10" s="265"/>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row>
    <row r="11" spans="1:37" s="2" customFormat="1" x14ac:dyDescent="0.2">
      <c r="A11" s="13" t="s">
        <v>57</v>
      </c>
      <c r="B11" s="199"/>
      <c r="C11" s="199">
        <v>0</v>
      </c>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row>
    <row r="12" spans="1:37" s="2" customFormat="1" x14ac:dyDescent="0.2">
      <c r="A12" s="13" t="s">
        <v>58</v>
      </c>
      <c r="B12" s="199"/>
      <c r="C12" s="199">
        <v>125</v>
      </c>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row>
    <row r="13" spans="1:37" s="2" customFormat="1" x14ac:dyDescent="0.2">
      <c r="A13" s="13" t="s">
        <v>59</v>
      </c>
      <c r="B13" s="199"/>
      <c r="C13" s="199">
        <v>25</v>
      </c>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row>
    <row r="14" spans="1:37" s="2" customFormat="1" ht="15.75" x14ac:dyDescent="0.25">
      <c r="A14" s="263" t="s">
        <v>60</v>
      </c>
      <c r="B14" s="264"/>
      <c r="C14" s="265"/>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row>
    <row r="15" spans="1:37" s="2" customFormat="1" x14ac:dyDescent="0.2">
      <c r="A15" s="13" t="s">
        <v>61</v>
      </c>
      <c r="B15" s="199">
        <v>0</v>
      </c>
      <c r="C15" s="199">
        <v>0</v>
      </c>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row>
    <row r="16" spans="1:37" s="2" customFormat="1" x14ac:dyDescent="0.2">
      <c r="A16" s="13" t="s">
        <v>62</v>
      </c>
      <c r="B16" s="199"/>
      <c r="C16" s="199">
        <v>15</v>
      </c>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row>
    <row r="17" spans="1:47" x14ac:dyDescent="0.2">
      <c r="A17" s="13" t="s">
        <v>63</v>
      </c>
      <c r="B17" s="199">
        <v>8589</v>
      </c>
      <c r="C17" s="199">
        <v>69</v>
      </c>
      <c r="AL17" s="2"/>
      <c r="AM17" s="2"/>
      <c r="AN17" s="2"/>
      <c r="AO17" s="2"/>
      <c r="AP17" s="2"/>
      <c r="AQ17" s="2"/>
      <c r="AR17" s="2"/>
      <c r="AS17" s="2"/>
      <c r="AT17" s="2"/>
      <c r="AU17" s="2"/>
    </row>
    <row r="18" spans="1:47" x14ac:dyDescent="0.2">
      <c r="A18" s="18" t="s">
        <v>64</v>
      </c>
      <c r="B18" s="191">
        <f>SUM(B7:B17)</f>
        <v>8589</v>
      </c>
      <c r="C18" s="191">
        <f>IF(C7,SUM(C7:C17),"")</f>
        <v>12037</v>
      </c>
      <c r="AL18" s="2"/>
      <c r="AM18" s="2"/>
      <c r="AN18" s="2"/>
      <c r="AO18" s="2"/>
      <c r="AP18" s="2"/>
      <c r="AQ18" s="2"/>
      <c r="AR18" s="2"/>
      <c r="AS18" s="2"/>
      <c r="AT18" s="2"/>
      <c r="AU18" s="2"/>
    </row>
    <row r="19" spans="1:47" x14ac:dyDescent="0.2">
      <c r="A19" s="14"/>
      <c r="B19" s="14"/>
      <c r="C19" s="15"/>
      <c r="AL19" s="2"/>
      <c r="AM19" s="2"/>
      <c r="AN19" s="2"/>
      <c r="AO19" s="2"/>
      <c r="AP19" s="2"/>
      <c r="AQ19" s="2"/>
      <c r="AR19" s="2"/>
      <c r="AS19" s="2"/>
      <c r="AT19" s="2"/>
      <c r="AU19" s="2"/>
    </row>
    <row r="20" spans="1:47" ht="15.75" x14ac:dyDescent="0.25">
      <c r="A20" s="263" t="s">
        <v>65</v>
      </c>
      <c r="B20" s="264"/>
      <c r="C20" s="265"/>
      <c r="AL20" s="2"/>
      <c r="AM20" s="2"/>
      <c r="AN20" s="2"/>
      <c r="AO20" s="2"/>
      <c r="AP20" s="2"/>
      <c r="AQ20" s="2"/>
      <c r="AR20" s="2"/>
      <c r="AS20" s="2"/>
      <c r="AT20" s="2"/>
      <c r="AU20" s="2"/>
    </row>
    <row r="21" spans="1:47" x14ac:dyDescent="0.2">
      <c r="A21" s="16" t="s">
        <v>66</v>
      </c>
      <c r="B21" s="270">
        <v>3.46</v>
      </c>
      <c r="C21" s="271"/>
      <c r="AL21" s="2"/>
      <c r="AM21" s="2"/>
      <c r="AN21" s="2"/>
      <c r="AO21" s="2"/>
      <c r="AP21" s="2"/>
      <c r="AQ21" s="2"/>
      <c r="AR21" s="2"/>
      <c r="AS21" s="2"/>
      <c r="AT21" s="2"/>
      <c r="AU21" s="2"/>
    </row>
    <row r="22" spans="1:47" x14ac:dyDescent="0.2">
      <c r="A22" s="13" t="s">
        <v>67</v>
      </c>
      <c r="B22" s="272">
        <v>5442</v>
      </c>
      <c r="C22" s="273"/>
      <c r="AL22" s="2"/>
      <c r="AM22" s="2"/>
      <c r="AN22" s="2"/>
      <c r="AO22" s="2"/>
      <c r="AP22" s="2"/>
      <c r="AQ22" s="2"/>
      <c r="AR22" s="2"/>
      <c r="AS22" s="2"/>
      <c r="AT22" s="2"/>
      <c r="AU22" s="2"/>
    </row>
    <row r="23" spans="1:47" x14ac:dyDescent="0.2">
      <c r="A23" s="13" t="s">
        <v>188</v>
      </c>
      <c r="B23" s="270">
        <v>18832</v>
      </c>
      <c r="C23" s="271"/>
      <c r="AL23" s="2"/>
      <c r="AM23" s="2"/>
      <c r="AN23" s="2"/>
      <c r="AO23" s="2"/>
      <c r="AP23" s="2"/>
      <c r="AQ23" s="2"/>
      <c r="AR23" s="2"/>
      <c r="AS23" s="2"/>
      <c r="AT23" s="2"/>
      <c r="AU23" s="2"/>
    </row>
    <row r="24" spans="1:47" x14ac:dyDescent="0.2">
      <c r="A24" s="13" t="s">
        <v>68</v>
      </c>
      <c r="B24" s="268"/>
      <c r="C24" s="269"/>
      <c r="AL24" s="2"/>
      <c r="AM24" s="2"/>
      <c r="AN24" s="2"/>
      <c r="AO24" s="2"/>
      <c r="AP24" s="2"/>
      <c r="AQ24" s="2"/>
      <c r="AR24" s="2"/>
      <c r="AS24" s="2"/>
      <c r="AT24" s="2"/>
      <c r="AU24" s="2"/>
    </row>
    <row r="25" spans="1:47" hidden="1" x14ac:dyDescent="0.2">
      <c r="A25" s="14"/>
      <c r="B25" s="268" t="str">
        <f>IF(C19,+C19-C16,"")</f>
        <v/>
      </c>
      <c r="C25" s="269"/>
      <c r="AL25" s="2"/>
      <c r="AM25" s="2"/>
      <c r="AN25" s="2"/>
      <c r="AO25" s="2"/>
      <c r="AP25" s="2"/>
      <c r="AQ25" s="2"/>
      <c r="AR25" s="2"/>
      <c r="AS25" s="2"/>
      <c r="AT25" s="2"/>
      <c r="AU25" s="2"/>
    </row>
    <row r="26" spans="1:47" ht="15.75" x14ac:dyDescent="0.25">
      <c r="A26" s="263" t="s">
        <v>69</v>
      </c>
      <c r="B26" s="264"/>
      <c r="C26" s="265"/>
      <c r="AL26" s="2"/>
      <c r="AM26" s="2"/>
      <c r="AN26" s="2"/>
      <c r="AO26" s="2"/>
      <c r="AP26" s="2"/>
      <c r="AQ26" s="2"/>
      <c r="AR26" s="2"/>
      <c r="AS26" s="2"/>
      <c r="AT26" s="2"/>
      <c r="AU26" s="2"/>
    </row>
    <row r="27" spans="1:47" x14ac:dyDescent="0.2">
      <c r="A27" s="13" t="s">
        <v>70</v>
      </c>
      <c r="B27" s="268" t="str">
        <f>IF(C21,+C21-C18,"")</f>
        <v/>
      </c>
      <c r="C27" s="269"/>
      <c r="AL27" s="2"/>
      <c r="AM27" s="2"/>
      <c r="AN27" s="2"/>
      <c r="AO27" s="2"/>
      <c r="AP27" s="2"/>
      <c r="AQ27" s="2"/>
      <c r="AR27" s="2"/>
      <c r="AS27" s="2"/>
      <c r="AT27" s="2"/>
      <c r="AU27" s="2"/>
    </row>
    <row r="28" spans="1:47" x14ac:dyDescent="0.2">
      <c r="A28" s="13" t="s">
        <v>71</v>
      </c>
      <c r="B28" s="268" t="str">
        <f>IF(C22,+C22-C19,"")</f>
        <v/>
      </c>
      <c r="C28" s="269"/>
      <c r="AL28" s="2"/>
      <c r="AM28" s="2"/>
      <c r="AN28" s="2"/>
      <c r="AO28" s="2"/>
      <c r="AP28" s="2"/>
      <c r="AQ28" s="2"/>
      <c r="AR28" s="2"/>
      <c r="AS28" s="2"/>
      <c r="AT28" s="2"/>
      <c r="AU28" s="2"/>
    </row>
    <row r="29" spans="1:47" x14ac:dyDescent="0.2">
      <c r="A29" s="13" t="s">
        <v>72</v>
      </c>
      <c r="B29" s="268" t="str">
        <f>IF(C24,+C24-C20,"")</f>
        <v/>
      </c>
      <c r="C29" s="269"/>
      <c r="AL29" s="2"/>
      <c r="AM29" s="2"/>
      <c r="AN29" s="2"/>
      <c r="AO29" s="2"/>
      <c r="AP29" s="2"/>
      <c r="AQ29" s="2"/>
      <c r="AR29" s="2"/>
      <c r="AS29" s="2"/>
      <c r="AT29" s="2"/>
      <c r="AU29" s="2"/>
    </row>
    <row r="30" spans="1:47" x14ac:dyDescent="0.2">
      <c r="A30" s="13" t="s">
        <v>73</v>
      </c>
      <c r="B30" s="268" t="str">
        <f>IF(C25,+C25-C21,"")</f>
        <v/>
      </c>
      <c r="C30" s="269"/>
      <c r="AL30" s="2"/>
      <c r="AM30" s="2"/>
      <c r="AN30" s="2"/>
      <c r="AO30" s="2"/>
      <c r="AP30" s="2"/>
      <c r="AQ30" s="2"/>
      <c r="AR30" s="2"/>
      <c r="AS30" s="2"/>
      <c r="AT30" s="2"/>
      <c r="AU30" s="2"/>
    </row>
    <row r="31" spans="1:47" x14ac:dyDescent="0.2">
      <c r="A31" s="13" t="s">
        <v>74</v>
      </c>
      <c r="B31" s="268" t="str">
        <f>IF(C26,+C26-C22,"")</f>
        <v/>
      </c>
      <c r="C31" s="269"/>
      <c r="AL31" s="2"/>
      <c r="AM31" s="2"/>
      <c r="AN31" s="2"/>
      <c r="AO31" s="2"/>
      <c r="AP31" s="2"/>
      <c r="AQ31" s="2"/>
      <c r="AR31" s="2"/>
      <c r="AS31" s="2"/>
      <c r="AT31" s="2"/>
      <c r="AU31" s="2"/>
    </row>
    <row r="32" spans="1:47" x14ac:dyDescent="0.2">
      <c r="A32" s="13" t="s">
        <v>75</v>
      </c>
      <c r="B32" s="268" t="str">
        <f t="shared" ref="B32:B33" si="0">IF(C27,+C27-C24,"")</f>
        <v/>
      </c>
      <c r="C32" s="269"/>
      <c r="AL32" s="2"/>
      <c r="AM32" s="2"/>
      <c r="AN32" s="2"/>
      <c r="AO32" s="2"/>
      <c r="AP32" s="2"/>
      <c r="AQ32" s="2"/>
      <c r="AR32" s="2"/>
      <c r="AS32" s="2"/>
      <c r="AT32" s="2"/>
      <c r="AU32" s="2"/>
    </row>
    <row r="33" spans="1:47" x14ac:dyDescent="0.2">
      <c r="A33" s="13" t="s">
        <v>76</v>
      </c>
      <c r="B33" s="268" t="str">
        <f t="shared" si="0"/>
        <v/>
      </c>
      <c r="C33" s="269"/>
      <c r="AL33" s="2"/>
      <c r="AM33" s="2"/>
      <c r="AN33" s="2"/>
      <c r="AO33" s="2"/>
      <c r="AP33" s="2"/>
      <c r="AQ33" s="2"/>
      <c r="AR33" s="2"/>
      <c r="AS33" s="2"/>
      <c r="AT33" s="2"/>
      <c r="AU33" s="2"/>
    </row>
    <row r="34" spans="1:47" s="8" customFormat="1" x14ac:dyDescent="0.2">
      <c r="A34" s="17"/>
      <c r="B34" s="17"/>
      <c r="C34" s="17"/>
    </row>
    <row r="35" spans="1:47" s="8" customFormat="1" x14ac:dyDescent="0.2"/>
    <row r="36" spans="1:47" s="8" customFormat="1" x14ac:dyDescent="0.2">
      <c r="A36" s="8" t="s">
        <v>169</v>
      </c>
      <c r="B36" s="8" t="s">
        <v>172</v>
      </c>
      <c r="C36" s="8">
        <f>SUM(3.22*44%)</f>
        <v>1.4168000000000001</v>
      </c>
    </row>
    <row r="37" spans="1:47" s="8" customFormat="1" x14ac:dyDescent="0.2">
      <c r="A37" s="8" t="s">
        <v>168</v>
      </c>
      <c r="B37" s="8" t="s">
        <v>173</v>
      </c>
      <c r="C37" s="8">
        <f>SUM(3.62*26%)</f>
        <v>0.94120000000000004</v>
      </c>
    </row>
    <row r="38" spans="1:47" s="8" customFormat="1" x14ac:dyDescent="0.2">
      <c r="A38" s="8" t="s">
        <v>170</v>
      </c>
      <c r="B38" s="8" t="s">
        <v>174</v>
      </c>
      <c r="C38" s="8">
        <f>SUM(3.37*28%)</f>
        <v>0.94360000000000011</v>
      </c>
    </row>
    <row r="39" spans="1:47" s="8" customFormat="1" x14ac:dyDescent="0.2">
      <c r="A39" s="8" t="s">
        <v>171</v>
      </c>
      <c r="B39" s="8" t="s">
        <v>175</v>
      </c>
      <c r="C39" s="8">
        <f>SUM(16*1%)</f>
        <v>0.16</v>
      </c>
    </row>
    <row r="40" spans="1:47" s="8" customFormat="1" x14ac:dyDescent="0.2">
      <c r="C40" s="190">
        <f>SUM(C36:C39)</f>
        <v>3.4616000000000002</v>
      </c>
    </row>
    <row r="41" spans="1:47" s="8" customFormat="1" x14ac:dyDescent="0.2"/>
    <row r="42" spans="1:47" s="8" customFormat="1" x14ac:dyDescent="0.2"/>
    <row r="43" spans="1:47" s="8" customFormat="1" x14ac:dyDescent="0.2"/>
    <row r="44" spans="1:47" s="8" customFormat="1" x14ac:dyDescent="0.2"/>
    <row r="45" spans="1:47" s="8" customFormat="1" x14ac:dyDescent="0.2"/>
    <row r="46" spans="1:47" s="8" customFormat="1" x14ac:dyDescent="0.2"/>
    <row r="47" spans="1:47" s="8" customFormat="1" x14ac:dyDescent="0.2"/>
    <row r="48" spans="1:47" s="8" customFormat="1" x14ac:dyDescent="0.2"/>
    <row r="49" s="8" customFormat="1" x14ac:dyDescent="0.2"/>
    <row r="50" s="8" customFormat="1" x14ac:dyDescent="0.2"/>
    <row r="51" s="8" customFormat="1" x14ac:dyDescent="0.2"/>
    <row r="52" s="8" customFormat="1" x14ac:dyDescent="0.2"/>
    <row r="53" s="8" customFormat="1" x14ac:dyDescent="0.2"/>
    <row r="54" s="8" customFormat="1" x14ac:dyDescent="0.2"/>
    <row r="55" s="8" customFormat="1" x14ac:dyDescent="0.2"/>
    <row r="56" s="8" customFormat="1" x14ac:dyDescent="0.2"/>
    <row r="57" s="8" customFormat="1" x14ac:dyDescent="0.2"/>
    <row r="58" s="8" customFormat="1" x14ac:dyDescent="0.2"/>
    <row r="59" s="8" customFormat="1" x14ac:dyDescent="0.2"/>
    <row r="60" s="8" customFormat="1" x14ac:dyDescent="0.2"/>
    <row r="61" s="8" customFormat="1" x14ac:dyDescent="0.2"/>
    <row r="62" s="8" customFormat="1" x14ac:dyDescent="0.2"/>
    <row r="63" s="8" customFormat="1" x14ac:dyDescent="0.2"/>
    <row r="64" s="8" customFormat="1" x14ac:dyDescent="0.2"/>
    <row r="65" s="8" customFormat="1" x14ac:dyDescent="0.2"/>
    <row r="66" s="8" customFormat="1" x14ac:dyDescent="0.2"/>
    <row r="67" s="8" customFormat="1" x14ac:dyDescent="0.2"/>
    <row r="68" s="8" customFormat="1" x14ac:dyDescent="0.2"/>
    <row r="69" s="8" customFormat="1" x14ac:dyDescent="0.2"/>
    <row r="70" s="8" customFormat="1" x14ac:dyDescent="0.2"/>
    <row r="71" s="8" customFormat="1" x14ac:dyDescent="0.2"/>
    <row r="72" s="8" customFormat="1" x14ac:dyDescent="0.2"/>
    <row r="73" s="8" customFormat="1" x14ac:dyDescent="0.2"/>
    <row r="74" s="8" customFormat="1" x14ac:dyDescent="0.2"/>
    <row r="75" s="8" customFormat="1" x14ac:dyDescent="0.2"/>
    <row r="76" s="8" customFormat="1" x14ac:dyDescent="0.2"/>
    <row r="77" s="8" customFormat="1" x14ac:dyDescent="0.2"/>
    <row r="78" s="8" customFormat="1" x14ac:dyDescent="0.2"/>
    <row r="79" s="8" customFormat="1" x14ac:dyDescent="0.2"/>
    <row r="80" s="8" customFormat="1" x14ac:dyDescent="0.2"/>
    <row r="81" s="8" customFormat="1" x14ac:dyDescent="0.2"/>
    <row r="82" s="8" customFormat="1" x14ac:dyDescent="0.2"/>
    <row r="83" s="8" customFormat="1" x14ac:dyDescent="0.2"/>
    <row r="84" s="8" customFormat="1" x14ac:dyDescent="0.2"/>
    <row r="85" s="8" customFormat="1" x14ac:dyDescent="0.2"/>
    <row r="86" s="8" customFormat="1" x14ac:dyDescent="0.2"/>
    <row r="87" s="8" customFormat="1" x14ac:dyDescent="0.2"/>
    <row r="88" s="8" customFormat="1" x14ac:dyDescent="0.2"/>
    <row r="89" s="8" customFormat="1" x14ac:dyDescent="0.2"/>
    <row r="90" s="8" customFormat="1" x14ac:dyDescent="0.2"/>
    <row r="91" s="8" customFormat="1" x14ac:dyDescent="0.2"/>
    <row r="92" s="8" customFormat="1" x14ac:dyDescent="0.2"/>
    <row r="93" s="8" customFormat="1" x14ac:dyDescent="0.2"/>
    <row r="94" s="8" customFormat="1" x14ac:dyDescent="0.2"/>
    <row r="95" s="8" customFormat="1" x14ac:dyDescent="0.2"/>
    <row r="96" s="8" customFormat="1" x14ac:dyDescent="0.2"/>
    <row r="97" s="8" customFormat="1" x14ac:dyDescent="0.2"/>
    <row r="98" s="8" customFormat="1" x14ac:dyDescent="0.2"/>
    <row r="99" s="8" customFormat="1" x14ac:dyDescent="0.2"/>
    <row r="100" s="8" customFormat="1" x14ac:dyDescent="0.2"/>
    <row r="101" s="8" customFormat="1" x14ac:dyDescent="0.2"/>
    <row r="102" s="8" customFormat="1" x14ac:dyDescent="0.2"/>
    <row r="103" s="8" customFormat="1" x14ac:dyDescent="0.2"/>
    <row r="104" s="8" customFormat="1" x14ac:dyDescent="0.2"/>
    <row r="105" s="8" customFormat="1" x14ac:dyDescent="0.2"/>
    <row r="106" s="8" customFormat="1" x14ac:dyDescent="0.2"/>
    <row r="107" s="8" customFormat="1" x14ac:dyDescent="0.2"/>
    <row r="108" s="8" customFormat="1" x14ac:dyDescent="0.2"/>
    <row r="109" s="8" customFormat="1" x14ac:dyDescent="0.2"/>
    <row r="110" s="8" customFormat="1" x14ac:dyDescent="0.2"/>
    <row r="111" s="8" customFormat="1" x14ac:dyDescent="0.2"/>
    <row r="112" s="8" customFormat="1" x14ac:dyDescent="0.2"/>
    <row r="113" s="8" customFormat="1" x14ac:dyDescent="0.2"/>
    <row r="114" s="8" customFormat="1" x14ac:dyDescent="0.2"/>
    <row r="115" s="8" customFormat="1" x14ac:dyDescent="0.2"/>
    <row r="116" s="8" customFormat="1" x14ac:dyDescent="0.2"/>
    <row r="117" s="8" customFormat="1" x14ac:dyDescent="0.2"/>
    <row r="118" s="8" customFormat="1" x14ac:dyDescent="0.2"/>
    <row r="119" s="8" customFormat="1" x14ac:dyDescent="0.2"/>
    <row r="120" s="8" customFormat="1" x14ac:dyDescent="0.2"/>
    <row r="121" s="8" customFormat="1" x14ac:dyDescent="0.2"/>
    <row r="122" s="8" customFormat="1" x14ac:dyDescent="0.2"/>
    <row r="123" s="8" customFormat="1" x14ac:dyDescent="0.2"/>
    <row r="124" s="8" customFormat="1" x14ac:dyDescent="0.2"/>
    <row r="125" s="8" customFormat="1" x14ac:dyDescent="0.2"/>
    <row r="126" s="8" customFormat="1" x14ac:dyDescent="0.2"/>
    <row r="127" s="8" customFormat="1" x14ac:dyDescent="0.2"/>
    <row r="128" s="8" customFormat="1" x14ac:dyDescent="0.2"/>
    <row r="129" s="8" customFormat="1" x14ac:dyDescent="0.2"/>
    <row r="130" s="8" customFormat="1" x14ac:dyDescent="0.2"/>
    <row r="131" s="8" customFormat="1" x14ac:dyDescent="0.2"/>
    <row r="132" s="8" customFormat="1" x14ac:dyDescent="0.2"/>
    <row r="133" s="8" customFormat="1" x14ac:dyDescent="0.2"/>
    <row r="134" s="8" customFormat="1" x14ac:dyDescent="0.2"/>
    <row r="135" s="8" customFormat="1" x14ac:dyDescent="0.2"/>
    <row r="136" s="8" customFormat="1" x14ac:dyDescent="0.2"/>
    <row r="137" s="8" customFormat="1" x14ac:dyDescent="0.2"/>
    <row r="138" s="8" customFormat="1" x14ac:dyDescent="0.2"/>
    <row r="139" s="8" customFormat="1" x14ac:dyDescent="0.2"/>
    <row r="140" s="8" customFormat="1" x14ac:dyDescent="0.2"/>
    <row r="141" s="8" customFormat="1" x14ac:dyDescent="0.2"/>
    <row r="142" s="8" customFormat="1" x14ac:dyDescent="0.2"/>
    <row r="143" s="8" customFormat="1" x14ac:dyDescent="0.2"/>
    <row r="144" s="8" customFormat="1" x14ac:dyDescent="0.2"/>
    <row r="145" s="8" customFormat="1" x14ac:dyDescent="0.2"/>
    <row r="146" s="8" customFormat="1" x14ac:dyDescent="0.2"/>
    <row r="147" s="8" customFormat="1" x14ac:dyDescent="0.2"/>
    <row r="148" s="8" customFormat="1" x14ac:dyDescent="0.2"/>
    <row r="149" s="8" customFormat="1" x14ac:dyDescent="0.2"/>
    <row r="150" s="8" customFormat="1" x14ac:dyDescent="0.2"/>
    <row r="151" s="8" customFormat="1" x14ac:dyDescent="0.2"/>
    <row r="152" s="8" customFormat="1" x14ac:dyDescent="0.2"/>
    <row r="153" s="8" customFormat="1" x14ac:dyDescent="0.2"/>
    <row r="154" s="8" customFormat="1" x14ac:dyDescent="0.2"/>
    <row r="155" s="8" customFormat="1" x14ac:dyDescent="0.2"/>
    <row r="156" s="8" customFormat="1" x14ac:dyDescent="0.2"/>
    <row r="157" s="8" customFormat="1" x14ac:dyDescent="0.2"/>
    <row r="158" s="8" customFormat="1" x14ac:dyDescent="0.2"/>
    <row r="159" s="8" customFormat="1" x14ac:dyDescent="0.2"/>
    <row r="160" s="8" customFormat="1" x14ac:dyDescent="0.2"/>
    <row r="161" s="8" customFormat="1" x14ac:dyDescent="0.2"/>
    <row r="162" s="8" customFormat="1" x14ac:dyDescent="0.2"/>
    <row r="163" s="8" customFormat="1" x14ac:dyDescent="0.2"/>
    <row r="164" s="8" customFormat="1" x14ac:dyDescent="0.2"/>
    <row r="165" s="8" customFormat="1" x14ac:dyDescent="0.2"/>
    <row r="166" s="8" customFormat="1" x14ac:dyDescent="0.2"/>
    <row r="167" s="8" customFormat="1" x14ac:dyDescent="0.2"/>
    <row r="168" s="8" customFormat="1" x14ac:dyDescent="0.2"/>
    <row r="169" s="8" customFormat="1" x14ac:dyDescent="0.2"/>
    <row r="170" s="8" customFormat="1" x14ac:dyDescent="0.2"/>
    <row r="171" s="8" customFormat="1" x14ac:dyDescent="0.2"/>
    <row r="172" s="8" customFormat="1" x14ac:dyDescent="0.2"/>
    <row r="173" s="8" customFormat="1" x14ac:dyDescent="0.2"/>
    <row r="174" s="8" customFormat="1" x14ac:dyDescent="0.2"/>
    <row r="175" s="8" customFormat="1" x14ac:dyDescent="0.2"/>
    <row r="176" s="8" customFormat="1" x14ac:dyDescent="0.2"/>
    <row r="177" s="8" customFormat="1" x14ac:dyDescent="0.2"/>
    <row r="178" s="8" customFormat="1" x14ac:dyDescent="0.2"/>
    <row r="179" s="8" customFormat="1" x14ac:dyDescent="0.2"/>
    <row r="180" s="8" customFormat="1" x14ac:dyDescent="0.2"/>
  </sheetData>
  <mergeCells count="20">
    <mergeCell ref="B33:C33"/>
    <mergeCell ref="A20:C20"/>
    <mergeCell ref="A26:C26"/>
    <mergeCell ref="B21:C21"/>
    <mergeCell ref="B22:C22"/>
    <mergeCell ref="B24:C24"/>
    <mergeCell ref="B27:C27"/>
    <mergeCell ref="B25:C25"/>
    <mergeCell ref="B28:C28"/>
    <mergeCell ref="B29:C29"/>
    <mergeCell ref="B30:C30"/>
    <mergeCell ref="B31:C31"/>
    <mergeCell ref="B32:C32"/>
    <mergeCell ref="B23:C23"/>
    <mergeCell ref="A14:C14"/>
    <mergeCell ref="A1:C1"/>
    <mergeCell ref="A2:C2"/>
    <mergeCell ref="A3:C3"/>
    <mergeCell ref="A6:C6"/>
    <mergeCell ref="A10:C10"/>
  </mergeCells>
  <printOptions horizontalCentered="1"/>
  <pageMargins left="0.7" right="0.7" top="0.75" bottom="0.75" header="0.3" footer="0.3"/>
  <pageSetup orientation="portrait"/>
  <legacyDrawing r:id="rId1"/>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X294"/>
  <sheetViews>
    <sheetView workbookViewId="0">
      <selection sqref="A1:G1"/>
    </sheetView>
  </sheetViews>
  <sheetFormatPr defaultColWidth="8.85546875" defaultRowHeight="12.75" x14ac:dyDescent="0.2"/>
  <cols>
    <col min="1" max="1" width="3.42578125" style="56" customWidth="1"/>
    <col min="2" max="2" width="24" style="56" customWidth="1"/>
    <col min="3" max="7" width="12.85546875" style="36" customWidth="1"/>
    <col min="8" max="8" width="4.7109375" style="17" customWidth="1"/>
    <col min="9" max="50" width="8.85546875" style="17"/>
    <col min="51" max="16384" width="8.85546875" style="36"/>
  </cols>
  <sheetData>
    <row r="1" spans="1:38" s="36" customFormat="1" ht="33.75" x14ac:dyDescent="0.5">
      <c r="A1" s="266" t="s">
        <v>101</v>
      </c>
      <c r="B1" s="266"/>
      <c r="C1" s="266"/>
      <c r="D1" s="266"/>
      <c r="E1" s="266"/>
      <c r="F1" s="266"/>
      <c r="G1" s="266"/>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row>
    <row r="2" spans="1:38" s="36" customFormat="1" ht="23.25" x14ac:dyDescent="0.35">
      <c r="A2" s="275" t="s">
        <v>0</v>
      </c>
      <c r="B2" s="275"/>
      <c r="C2" s="275"/>
      <c r="D2" s="275"/>
      <c r="E2" s="275"/>
      <c r="F2" s="275"/>
      <c r="G2" s="275"/>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row>
    <row r="3" spans="1:38" s="36" customFormat="1" x14ac:dyDescent="0.2">
      <c r="A3" s="37"/>
      <c r="B3" s="37"/>
      <c r="C3" s="38"/>
      <c r="D3" s="38"/>
      <c r="E3" s="38"/>
      <c r="F3" s="38"/>
      <c r="G3" s="38"/>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row>
    <row r="4" spans="1:38" s="36" customFormat="1" ht="15.75" x14ac:dyDescent="0.25">
      <c r="A4" s="39"/>
      <c r="B4" s="40"/>
      <c r="C4" s="57">
        <v>2013</v>
      </c>
      <c r="D4" s="58">
        <f>C4+1</f>
        <v>2014</v>
      </c>
      <c r="E4" s="58">
        <f>D4+1</f>
        <v>2015</v>
      </c>
      <c r="F4" s="58">
        <f>E4+1</f>
        <v>2016</v>
      </c>
      <c r="G4" s="58">
        <f>F4+1</f>
        <v>2017</v>
      </c>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row>
    <row r="5" spans="1:38" s="36" customFormat="1" ht="15.75" x14ac:dyDescent="0.25">
      <c r="A5" s="244" t="s">
        <v>102</v>
      </c>
      <c r="B5" s="245"/>
      <c r="C5" s="245"/>
      <c r="D5" s="245"/>
      <c r="E5" s="245"/>
      <c r="F5" s="245"/>
      <c r="G5" s="246"/>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row>
    <row r="6" spans="1:38" s="36" customFormat="1" ht="15" x14ac:dyDescent="0.2">
      <c r="A6" s="39" t="s">
        <v>103</v>
      </c>
      <c r="B6" s="40"/>
      <c r="C6" s="41"/>
      <c r="D6" s="41"/>
      <c r="E6" s="41"/>
      <c r="F6" s="41"/>
      <c r="G6" s="41"/>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row>
    <row r="7" spans="1:38" s="36" customFormat="1" ht="15" x14ac:dyDescent="0.2">
      <c r="A7" s="39" t="s">
        <v>104</v>
      </c>
      <c r="B7" s="40"/>
      <c r="C7" s="41"/>
      <c r="D7" s="41"/>
      <c r="E7" s="41"/>
      <c r="F7" s="41"/>
      <c r="G7" s="41"/>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row>
    <row r="8" spans="1:38" s="36" customFormat="1" ht="15" x14ac:dyDescent="0.2">
      <c r="A8" s="39" t="s">
        <v>105</v>
      </c>
      <c r="B8" s="40"/>
      <c r="C8" s="42" t="str">
        <f>IF(OR(C6&lt;&gt;0,C7),C6-C7,"")</f>
        <v/>
      </c>
      <c r="D8" s="42" t="str">
        <f>IF(OR(D6&lt;&gt;0,D7),D6-D7,"")</f>
        <v/>
      </c>
      <c r="E8" s="42" t="str">
        <f>IF(OR(E6&lt;&gt;0,E7),E6-E7,"")</f>
        <v/>
      </c>
      <c r="F8" s="42" t="str">
        <f>IF(OR(F6&lt;&gt;0,F7),F6-F7,"")</f>
        <v/>
      </c>
      <c r="G8" s="42" t="str">
        <f>IF(OR(G6&lt;&gt;0,G7),G6-G7,"")</f>
        <v/>
      </c>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row>
    <row r="9" spans="1:38" s="36" customFormat="1" ht="15.75" thickBot="1" x14ac:dyDescent="0.25">
      <c r="A9" s="43" t="s">
        <v>106</v>
      </c>
      <c r="B9" s="44"/>
      <c r="C9" s="45"/>
      <c r="D9" s="45"/>
      <c r="E9" s="45"/>
      <c r="F9" s="45"/>
      <c r="G9" s="45"/>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row>
    <row r="10" spans="1:38" s="36" customFormat="1" ht="16.5" thickTop="1" thickBot="1" x14ac:dyDescent="0.25">
      <c r="A10" s="276" t="s">
        <v>107</v>
      </c>
      <c r="B10" s="277"/>
      <c r="C10" s="46" t="str">
        <f>IF(OR(SUM(C8)&lt;&gt;0,C9),C8-C9,"")</f>
        <v/>
      </c>
      <c r="D10" s="46" t="str">
        <f>IF(OR(SUM(D8)&lt;&gt;0,D9),D8-D9,"")</f>
        <v/>
      </c>
      <c r="E10" s="46" t="str">
        <f>IF(OR(SUM(E8)&lt;&gt;0,E9),E8-E9,"")</f>
        <v/>
      </c>
      <c r="F10" s="46" t="str">
        <f>IF(OR(SUM(F8)&lt;&gt;0,F9),F8-F9,"")</f>
        <v/>
      </c>
      <c r="G10" s="46" t="str">
        <f>IF(OR(SUM(G8)&lt;&gt;0,G9),G8-G9,"")</f>
        <v/>
      </c>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row>
    <row r="11" spans="1:38" s="36" customFormat="1" ht="15.75" x14ac:dyDescent="0.25">
      <c r="A11" s="278" t="s">
        <v>108</v>
      </c>
      <c r="B11" s="279"/>
      <c r="C11" s="279"/>
      <c r="D11" s="279"/>
      <c r="E11" s="279"/>
      <c r="F11" s="279"/>
      <c r="G11" s="280"/>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row>
    <row r="12" spans="1:38" s="36" customFormat="1" ht="15" x14ac:dyDescent="0.2">
      <c r="A12" s="39" t="s">
        <v>109</v>
      </c>
      <c r="B12" s="40"/>
      <c r="C12" s="41"/>
      <c r="D12" s="41"/>
      <c r="E12" s="41"/>
      <c r="F12" s="41"/>
      <c r="G12" s="41"/>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row>
    <row r="13" spans="1:38" s="36" customFormat="1" ht="15" x14ac:dyDescent="0.2">
      <c r="A13" s="39" t="s">
        <v>110</v>
      </c>
      <c r="B13" s="40"/>
      <c r="C13" s="41"/>
      <c r="D13" s="41"/>
      <c r="E13" s="41"/>
      <c r="F13" s="41"/>
      <c r="G13" s="41"/>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row>
    <row r="14" spans="1:38" s="36" customFormat="1" ht="15.75" thickBot="1" x14ac:dyDescent="0.25">
      <c r="A14" s="43" t="s">
        <v>111</v>
      </c>
      <c r="B14" s="44"/>
      <c r="C14" s="45"/>
      <c r="D14" s="45"/>
      <c r="E14" s="45"/>
      <c r="F14" s="45"/>
      <c r="G14" s="45"/>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row>
    <row r="15" spans="1:38" s="36" customFormat="1" ht="16.5" thickTop="1" thickBot="1" x14ac:dyDescent="0.25">
      <c r="A15" s="276" t="s">
        <v>112</v>
      </c>
      <c r="B15" s="277"/>
      <c r="C15" s="46" t="str">
        <f>IF(SUM(C12:C14),SUM(C12:C14),"")</f>
        <v/>
      </c>
      <c r="D15" s="46" t="str">
        <f>IF(SUM(D12:D14),SUM(D12:D14),"")</f>
        <v/>
      </c>
      <c r="E15" s="46" t="str">
        <f>IF(SUM(E12:E14),SUM(E12:E14),"")</f>
        <v/>
      </c>
      <c r="F15" s="46" t="str">
        <f>IF(SUM(F12:F14),SUM(F12:F14),"")</f>
        <v/>
      </c>
      <c r="G15" s="46" t="str">
        <f>IF(SUM(G12:G14),SUM(G12:G14),"")</f>
        <v/>
      </c>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row>
    <row r="16" spans="1:38" s="36" customFormat="1" ht="15.75" x14ac:dyDescent="0.25">
      <c r="A16" s="278" t="s">
        <v>113</v>
      </c>
      <c r="B16" s="279"/>
      <c r="C16" s="279"/>
      <c r="D16" s="279"/>
      <c r="E16" s="279"/>
      <c r="F16" s="279"/>
      <c r="G16" s="280"/>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row>
    <row r="17" spans="1:38" s="36" customFormat="1" ht="15" x14ac:dyDescent="0.2">
      <c r="A17" s="39" t="s">
        <v>79</v>
      </c>
      <c r="B17" s="40"/>
      <c r="C17" s="42" t="str">
        <f>C15</f>
        <v/>
      </c>
      <c r="D17" s="42" t="str">
        <f>D15</f>
        <v/>
      </c>
      <c r="E17" s="42" t="str">
        <f>E15</f>
        <v/>
      </c>
      <c r="F17" s="42" t="str">
        <f>F15</f>
        <v/>
      </c>
      <c r="G17" s="42" t="str">
        <f>G15</f>
        <v/>
      </c>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row>
    <row r="18" spans="1:38" s="36" customFormat="1" ht="15" x14ac:dyDescent="0.2">
      <c r="A18" s="39" t="s">
        <v>114</v>
      </c>
      <c r="B18" s="40"/>
      <c r="C18" s="41"/>
      <c r="D18" s="41"/>
      <c r="E18" s="41"/>
      <c r="F18" s="41"/>
      <c r="G18" s="41"/>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row>
    <row r="19" spans="1:38" s="36" customFormat="1" ht="15" x14ac:dyDescent="0.2">
      <c r="A19" s="39" t="s">
        <v>80</v>
      </c>
      <c r="B19" s="40"/>
      <c r="C19" s="41"/>
      <c r="D19" s="41"/>
      <c r="E19" s="41"/>
      <c r="F19" s="41"/>
      <c r="G19" s="41"/>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row>
    <row r="20" spans="1:38" s="36" customFormat="1" ht="15.75" thickBot="1" x14ac:dyDescent="0.25">
      <c r="A20" s="43" t="s">
        <v>81</v>
      </c>
      <c r="B20" s="44"/>
      <c r="C20" s="45"/>
      <c r="D20" s="45"/>
      <c r="E20" s="45"/>
      <c r="F20" s="45"/>
      <c r="G20" s="45"/>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row>
    <row r="21" spans="1:38" s="36" customFormat="1" ht="17.25" thickTop="1" thickBot="1" x14ac:dyDescent="0.3">
      <c r="A21" s="281" t="s">
        <v>82</v>
      </c>
      <c r="B21" s="282"/>
      <c r="C21" s="47" t="str">
        <f>IF(SUM(C17:C20),SUM(C17:C20),"")</f>
        <v/>
      </c>
      <c r="D21" s="47" t="str">
        <f>IF(SUM(D17:D20),SUM(D17:D20),"")</f>
        <v/>
      </c>
      <c r="E21" s="47" t="str">
        <f>IF(SUM(E17:E20),SUM(E17:E20),"")</f>
        <v/>
      </c>
      <c r="F21" s="47" t="str">
        <f>IF(SUM(F17:F20),SUM(F17:F20),"")</f>
        <v/>
      </c>
      <c r="G21" s="47" t="str">
        <f>IF(SUM(G17:G20),SUM(G17:G20),"")</f>
        <v/>
      </c>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row>
    <row r="22" spans="1:38" s="36" customFormat="1" ht="15.75" thickBot="1" x14ac:dyDescent="0.25">
      <c r="A22" s="48" t="s">
        <v>115</v>
      </c>
      <c r="B22" s="49"/>
      <c r="C22" s="50"/>
      <c r="D22" s="50"/>
      <c r="E22" s="50"/>
      <c r="F22" s="50"/>
      <c r="G22" s="50"/>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row>
    <row r="23" spans="1:38" s="36" customFormat="1" ht="17.25" thickTop="1" thickBot="1" x14ac:dyDescent="0.3">
      <c r="A23" s="281" t="s">
        <v>116</v>
      </c>
      <c r="B23" s="282"/>
      <c r="C23" s="47" t="str">
        <f>IF(SUM(C21:C22),SUM(C21:C22),"")</f>
        <v/>
      </c>
      <c r="D23" s="47" t="str">
        <f>IF(SUM(D21:D22),SUM(D21:D22),"")</f>
        <v/>
      </c>
      <c r="E23" s="47" t="str">
        <f>IF(SUM(E21:E22),SUM(E21:E22),"")</f>
        <v/>
      </c>
      <c r="F23" s="47" t="str">
        <f>IF(SUM(F21:F22),SUM(F21:F22),"")</f>
        <v/>
      </c>
      <c r="G23" s="47" t="str">
        <f>IF(SUM(G21:G22),SUM(G21:G22),"")</f>
        <v/>
      </c>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row>
    <row r="24" spans="1:38" s="36" customFormat="1" ht="15" x14ac:dyDescent="0.2">
      <c r="A24" s="51" t="s">
        <v>89</v>
      </c>
      <c r="B24" s="52"/>
      <c r="C24" s="53"/>
      <c r="D24" s="53"/>
      <c r="E24" s="53"/>
      <c r="F24" s="53"/>
      <c r="G24" s="53"/>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row>
    <row r="25" spans="1:38" s="36" customFormat="1" ht="15" x14ac:dyDescent="0.2">
      <c r="A25" s="39" t="s">
        <v>90</v>
      </c>
      <c r="B25" s="40"/>
      <c r="C25" s="41"/>
      <c r="D25" s="41"/>
      <c r="E25" s="41"/>
      <c r="F25" s="41"/>
      <c r="G25" s="41"/>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row>
    <row r="26" spans="1:38" s="36" customFormat="1" ht="15.75" thickBot="1" x14ac:dyDescent="0.25">
      <c r="A26" s="43" t="s">
        <v>117</v>
      </c>
      <c r="B26" s="44"/>
      <c r="C26" s="45"/>
      <c r="D26" s="45"/>
      <c r="E26" s="45"/>
      <c r="F26" s="45"/>
      <c r="G26" s="45"/>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row>
    <row r="27" spans="1:38" s="36" customFormat="1" ht="17.25" thickTop="1" thickBot="1" x14ac:dyDescent="0.3">
      <c r="A27" s="281" t="s">
        <v>92</v>
      </c>
      <c r="B27" s="282"/>
      <c r="C27" s="47" t="str">
        <f>IF(SUM(C24:C26),SUM(C24:C26),"")</f>
        <v/>
      </c>
      <c r="D27" s="47" t="str">
        <f>IF(SUM(D24:D26),SUM(D24:D26),"")</f>
        <v/>
      </c>
      <c r="E27" s="47" t="str">
        <f>IF(SUM(E24:E26),SUM(E24:E26),"")</f>
        <v/>
      </c>
      <c r="F27" s="47" t="str">
        <f>IF(SUM(F24:F26),SUM(F24:F26),"")</f>
        <v/>
      </c>
      <c r="G27" s="47" t="str">
        <f>IF(SUM(G24:G26),SUM(G24:G26),"")</f>
        <v/>
      </c>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row>
    <row r="28" spans="1:38" s="36" customFormat="1" ht="15" x14ac:dyDescent="0.2">
      <c r="A28" s="51" t="s">
        <v>118</v>
      </c>
      <c r="B28" s="52"/>
      <c r="C28" s="53"/>
      <c r="D28" s="53"/>
      <c r="E28" s="53"/>
      <c r="F28" s="53"/>
      <c r="G28" s="53"/>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row>
    <row r="29" spans="1:38" s="36" customFormat="1" ht="15.75" thickBot="1" x14ac:dyDescent="0.25">
      <c r="A29" s="43" t="s">
        <v>94</v>
      </c>
      <c r="B29" s="44"/>
      <c r="C29" s="45"/>
      <c r="D29" s="45"/>
      <c r="E29" s="45"/>
      <c r="F29" s="45"/>
      <c r="G29" s="45"/>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row>
    <row r="30" spans="1:38" s="36" customFormat="1" ht="17.25" thickTop="1" thickBot="1" x14ac:dyDescent="0.3">
      <c r="A30" s="281" t="s">
        <v>95</v>
      </c>
      <c r="B30" s="282"/>
      <c r="C30" s="47" t="str">
        <f>IF(SUM(C28:C29),SUM(C28:C29),"")</f>
        <v/>
      </c>
      <c r="D30" s="47" t="str">
        <f>IF(SUM(D28:D29),SUM(D28:D29),"")</f>
        <v/>
      </c>
      <c r="E30" s="47" t="str">
        <f>IF(SUM(E28:E29),SUM(E28:E29),"")</f>
        <v/>
      </c>
      <c r="F30" s="47" t="str">
        <f>IF(SUM(F28:F29),SUM(F28:F29),"")</f>
        <v/>
      </c>
      <c r="G30" s="47" t="str">
        <f>IF(SUM(G28:G29),SUM(G28:G29),"")</f>
        <v/>
      </c>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row>
    <row r="31" spans="1:38" s="36" customFormat="1" ht="15" x14ac:dyDescent="0.2">
      <c r="A31" s="51" t="s">
        <v>119</v>
      </c>
      <c r="B31" s="52"/>
      <c r="C31" s="54" t="str">
        <f>IF(OR(OR(SUM(C32)&lt;&gt;0,C30),C27),C32-C30-C27,"")</f>
        <v/>
      </c>
      <c r="D31" s="54" t="str">
        <f>IF(OR(OR(SUM(D32)&lt;&gt;0,D30),D27),D32-D30-D27,"")</f>
        <v/>
      </c>
      <c r="E31" s="54" t="str">
        <f>IF(OR(OR(SUM(E32)&lt;&gt;0,E30),E27),E32-E30-E27,"")</f>
        <v/>
      </c>
      <c r="F31" s="54" t="str">
        <f>IF(OR(OR(SUM(F32)&lt;&gt;0,F30),F27),F32-F30-F27,"")</f>
        <v/>
      </c>
      <c r="G31" s="54" t="str">
        <f>IF(OR(OR(SUM(G32)&lt;&gt;0,G30),G27),G32-G30-G27,"")</f>
        <v/>
      </c>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row>
    <row r="32" spans="1:38" s="36" customFormat="1" ht="15" x14ac:dyDescent="0.2">
      <c r="A32" s="39" t="s">
        <v>120</v>
      </c>
      <c r="B32" s="40"/>
      <c r="C32" s="42" t="str">
        <f>C23</f>
        <v/>
      </c>
      <c r="D32" s="42" t="str">
        <f>D23</f>
        <v/>
      </c>
      <c r="E32" s="42" t="str">
        <f>E23</f>
        <v/>
      </c>
      <c r="F32" s="42" t="str">
        <f>F23</f>
        <v/>
      </c>
      <c r="G32" s="42" t="str">
        <f>G23</f>
        <v/>
      </c>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row>
    <row r="33" spans="1:7" s="17" customFormat="1" x14ac:dyDescent="0.2">
      <c r="A33" s="55"/>
      <c r="B33" s="55"/>
    </row>
    <row r="34" spans="1:7" s="17" customFormat="1" x14ac:dyDescent="0.2">
      <c r="A34" s="55"/>
      <c r="B34" s="55"/>
    </row>
    <row r="35" spans="1:7" s="17" customFormat="1" ht="15" x14ac:dyDescent="0.2">
      <c r="A35" s="274"/>
      <c r="B35" s="274"/>
      <c r="C35" s="274"/>
      <c r="D35" s="274"/>
      <c r="E35" s="274"/>
      <c r="F35" s="274"/>
      <c r="G35" s="274"/>
    </row>
    <row r="36" spans="1:7" s="17" customFormat="1" x14ac:dyDescent="0.2">
      <c r="A36" s="55"/>
      <c r="B36" s="55"/>
    </row>
    <row r="37" spans="1:7" s="17" customFormat="1" x14ac:dyDescent="0.2">
      <c r="A37" s="55"/>
      <c r="B37" s="55"/>
    </row>
    <row r="38" spans="1:7" s="17" customFormat="1" x14ac:dyDescent="0.2">
      <c r="A38" s="55"/>
      <c r="B38" s="55"/>
    </row>
    <row r="39" spans="1:7" s="17" customFormat="1" x14ac:dyDescent="0.2">
      <c r="A39" s="55"/>
      <c r="B39" s="55"/>
    </row>
    <row r="40" spans="1:7" s="17" customFormat="1" x14ac:dyDescent="0.2">
      <c r="A40" s="55"/>
      <c r="B40" s="55"/>
    </row>
    <row r="41" spans="1:7" s="17" customFormat="1" x14ac:dyDescent="0.2">
      <c r="A41" s="55"/>
      <c r="B41" s="55"/>
    </row>
    <row r="42" spans="1:7" s="17" customFormat="1" x14ac:dyDescent="0.2">
      <c r="A42" s="55"/>
      <c r="B42" s="55"/>
    </row>
    <row r="43" spans="1:7" s="17" customFormat="1" x14ac:dyDescent="0.2">
      <c r="A43" s="55"/>
      <c r="B43" s="55"/>
    </row>
    <row r="44" spans="1:7" s="17" customFormat="1" x14ac:dyDescent="0.2">
      <c r="A44" s="55"/>
      <c r="B44" s="55"/>
    </row>
    <row r="45" spans="1:7" s="17" customFormat="1" x14ac:dyDescent="0.2">
      <c r="A45" s="55"/>
      <c r="B45" s="55"/>
    </row>
    <row r="46" spans="1:7" s="17" customFormat="1" x14ac:dyDescent="0.2">
      <c r="A46" s="55"/>
      <c r="B46" s="55"/>
    </row>
    <row r="47" spans="1:7" s="17" customFormat="1" x14ac:dyDescent="0.2">
      <c r="A47" s="55"/>
      <c r="B47" s="55"/>
    </row>
    <row r="48" spans="1:7" s="17" customFormat="1" x14ac:dyDescent="0.2">
      <c r="A48" s="55"/>
      <c r="B48" s="55"/>
    </row>
    <row r="49" spans="1:2" s="17" customFormat="1" x14ac:dyDescent="0.2">
      <c r="A49" s="55"/>
      <c r="B49" s="55"/>
    </row>
    <row r="50" spans="1:2" s="17" customFormat="1" x14ac:dyDescent="0.2">
      <c r="A50" s="55"/>
      <c r="B50" s="55"/>
    </row>
    <row r="51" spans="1:2" s="17" customFormat="1" x14ac:dyDescent="0.2">
      <c r="A51" s="55"/>
      <c r="B51" s="55"/>
    </row>
    <row r="52" spans="1:2" s="17" customFormat="1" x14ac:dyDescent="0.2">
      <c r="A52" s="55"/>
      <c r="B52" s="55"/>
    </row>
    <row r="53" spans="1:2" s="17" customFormat="1" x14ac:dyDescent="0.2">
      <c r="A53" s="55"/>
      <c r="B53" s="55"/>
    </row>
    <row r="54" spans="1:2" s="17" customFormat="1" x14ac:dyDescent="0.2">
      <c r="A54" s="55"/>
      <c r="B54" s="55"/>
    </row>
    <row r="55" spans="1:2" s="17" customFormat="1" x14ac:dyDescent="0.2">
      <c r="A55" s="55"/>
      <c r="B55" s="55"/>
    </row>
    <row r="56" spans="1:2" s="17" customFormat="1" x14ac:dyDescent="0.2">
      <c r="A56" s="55"/>
      <c r="B56" s="55"/>
    </row>
    <row r="57" spans="1:2" s="17" customFormat="1" x14ac:dyDescent="0.2">
      <c r="A57" s="55"/>
      <c r="B57" s="55"/>
    </row>
    <row r="58" spans="1:2" s="17" customFormat="1" x14ac:dyDescent="0.2">
      <c r="A58" s="55"/>
      <c r="B58" s="55"/>
    </row>
    <row r="59" spans="1:2" s="17" customFormat="1" x14ac:dyDescent="0.2">
      <c r="A59" s="55"/>
      <c r="B59" s="55"/>
    </row>
    <row r="60" spans="1:2" s="17" customFormat="1" x14ac:dyDescent="0.2">
      <c r="A60" s="55"/>
      <c r="B60" s="55"/>
    </row>
    <row r="61" spans="1:2" s="17" customFormat="1" x14ac:dyDescent="0.2">
      <c r="A61" s="55"/>
      <c r="B61" s="55"/>
    </row>
    <row r="62" spans="1:2" s="17" customFormat="1" x14ac:dyDescent="0.2">
      <c r="A62" s="55"/>
      <c r="B62" s="55"/>
    </row>
    <row r="63" spans="1:2" s="17" customFormat="1" x14ac:dyDescent="0.2">
      <c r="A63" s="55"/>
      <c r="B63" s="55"/>
    </row>
    <row r="64" spans="1:2" s="17" customFormat="1" x14ac:dyDescent="0.2">
      <c r="A64" s="55"/>
      <c r="B64" s="55"/>
    </row>
    <row r="65" spans="1:2" s="17" customFormat="1" x14ac:dyDescent="0.2">
      <c r="A65" s="55"/>
      <c r="B65" s="55"/>
    </row>
    <row r="66" spans="1:2" s="17" customFormat="1" x14ac:dyDescent="0.2">
      <c r="A66" s="55"/>
      <c r="B66" s="55"/>
    </row>
    <row r="67" spans="1:2" s="17" customFormat="1" x14ac:dyDescent="0.2">
      <c r="A67" s="55"/>
      <c r="B67" s="55"/>
    </row>
    <row r="68" spans="1:2" s="17" customFormat="1" x14ac:dyDescent="0.2">
      <c r="A68" s="55"/>
      <c r="B68" s="55"/>
    </row>
    <row r="69" spans="1:2" s="17" customFormat="1" x14ac:dyDescent="0.2">
      <c r="A69" s="55"/>
      <c r="B69" s="55"/>
    </row>
    <row r="70" spans="1:2" s="17" customFormat="1" x14ac:dyDescent="0.2">
      <c r="A70" s="55"/>
      <c r="B70" s="55"/>
    </row>
    <row r="71" spans="1:2" s="17" customFormat="1" x14ac:dyDescent="0.2">
      <c r="A71" s="55"/>
      <c r="B71" s="55"/>
    </row>
    <row r="72" spans="1:2" s="17" customFormat="1" x14ac:dyDescent="0.2">
      <c r="A72" s="55"/>
      <c r="B72" s="55"/>
    </row>
    <row r="73" spans="1:2" s="17" customFormat="1" x14ac:dyDescent="0.2">
      <c r="A73" s="55"/>
      <c r="B73" s="55"/>
    </row>
    <row r="74" spans="1:2" s="17" customFormat="1" x14ac:dyDescent="0.2">
      <c r="A74" s="55"/>
      <c r="B74" s="55"/>
    </row>
    <row r="75" spans="1:2" s="17" customFormat="1" x14ac:dyDescent="0.2">
      <c r="A75" s="55"/>
      <c r="B75" s="55"/>
    </row>
    <row r="76" spans="1:2" s="17" customFormat="1" x14ac:dyDescent="0.2">
      <c r="A76" s="55"/>
      <c r="B76" s="55"/>
    </row>
    <row r="77" spans="1:2" s="17" customFormat="1" x14ac:dyDescent="0.2">
      <c r="A77" s="55"/>
      <c r="B77" s="55"/>
    </row>
    <row r="78" spans="1:2" s="17" customFormat="1" x14ac:dyDescent="0.2">
      <c r="A78" s="55"/>
      <c r="B78" s="55"/>
    </row>
    <row r="79" spans="1:2" s="17" customFormat="1" x14ac:dyDescent="0.2">
      <c r="A79" s="55"/>
      <c r="B79" s="55"/>
    </row>
    <row r="80" spans="1:2" s="17" customFormat="1" x14ac:dyDescent="0.2">
      <c r="A80" s="55"/>
      <c r="B80" s="55"/>
    </row>
    <row r="81" spans="1:2" s="17" customFormat="1" x14ac:dyDescent="0.2">
      <c r="A81" s="55"/>
      <c r="B81" s="55"/>
    </row>
    <row r="82" spans="1:2" s="17" customFormat="1" x14ac:dyDescent="0.2">
      <c r="A82" s="55"/>
      <c r="B82" s="55"/>
    </row>
    <row r="83" spans="1:2" s="17" customFormat="1" x14ac:dyDescent="0.2">
      <c r="A83" s="55"/>
      <c r="B83" s="55"/>
    </row>
    <row r="84" spans="1:2" s="17" customFormat="1" x14ac:dyDescent="0.2">
      <c r="A84" s="55"/>
      <c r="B84" s="55"/>
    </row>
    <row r="85" spans="1:2" s="17" customFormat="1" x14ac:dyDescent="0.2">
      <c r="A85" s="55"/>
      <c r="B85" s="55"/>
    </row>
    <row r="86" spans="1:2" s="17" customFormat="1" x14ac:dyDescent="0.2">
      <c r="A86" s="55"/>
      <c r="B86" s="55"/>
    </row>
    <row r="87" spans="1:2" s="17" customFormat="1" x14ac:dyDescent="0.2">
      <c r="A87" s="55"/>
      <c r="B87" s="55"/>
    </row>
    <row r="88" spans="1:2" s="17" customFormat="1" x14ac:dyDescent="0.2">
      <c r="A88" s="55"/>
      <c r="B88" s="55"/>
    </row>
    <row r="89" spans="1:2" s="17" customFormat="1" x14ac:dyDescent="0.2">
      <c r="A89" s="55"/>
      <c r="B89" s="55"/>
    </row>
    <row r="90" spans="1:2" s="17" customFormat="1" x14ac:dyDescent="0.2">
      <c r="A90" s="55"/>
      <c r="B90" s="55"/>
    </row>
    <row r="91" spans="1:2" s="17" customFormat="1" x14ac:dyDescent="0.2">
      <c r="A91" s="55"/>
      <c r="B91" s="55"/>
    </row>
    <row r="92" spans="1:2" s="17" customFormat="1" x14ac:dyDescent="0.2">
      <c r="A92" s="55"/>
      <c r="B92" s="55"/>
    </row>
    <row r="93" spans="1:2" s="17" customFormat="1" x14ac:dyDescent="0.2">
      <c r="A93" s="55"/>
      <c r="B93" s="55"/>
    </row>
    <row r="94" spans="1:2" s="17" customFormat="1" x14ac:dyDescent="0.2">
      <c r="A94" s="55"/>
      <c r="B94" s="55"/>
    </row>
    <row r="95" spans="1:2" s="17" customFormat="1" x14ac:dyDescent="0.2">
      <c r="A95" s="55"/>
      <c r="B95" s="55"/>
    </row>
    <row r="96" spans="1:2" s="17" customFormat="1" x14ac:dyDescent="0.2">
      <c r="A96" s="55"/>
      <c r="B96" s="55"/>
    </row>
    <row r="97" spans="1:2" s="17" customFormat="1" x14ac:dyDescent="0.2">
      <c r="A97" s="55"/>
      <c r="B97" s="55"/>
    </row>
    <row r="98" spans="1:2" s="17" customFormat="1" x14ac:dyDescent="0.2">
      <c r="A98" s="55"/>
      <c r="B98" s="55"/>
    </row>
    <row r="99" spans="1:2" s="17" customFormat="1" x14ac:dyDescent="0.2">
      <c r="A99" s="55"/>
      <c r="B99" s="55"/>
    </row>
    <row r="100" spans="1:2" s="17" customFormat="1" x14ac:dyDescent="0.2">
      <c r="A100" s="55"/>
      <c r="B100" s="55"/>
    </row>
    <row r="101" spans="1:2" s="17" customFormat="1" x14ac:dyDescent="0.2">
      <c r="A101" s="55"/>
      <c r="B101" s="55"/>
    </row>
    <row r="102" spans="1:2" s="17" customFormat="1" x14ac:dyDescent="0.2">
      <c r="A102" s="55"/>
      <c r="B102" s="55"/>
    </row>
    <row r="103" spans="1:2" s="17" customFormat="1" x14ac:dyDescent="0.2">
      <c r="A103" s="55"/>
      <c r="B103" s="55"/>
    </row>
    <row r="104" spans="1:2" s="17" customFormat="1" x14ac:dyDescent="0.2">
      <c r="A104" s="55"/>
      <c r="B104" s="55"/>
    </row>
    <row r="105" spans="1:2" s="17" customFormat="1" x14ac:dyDescent="0.2">
      <c r="A105" s="55"/>
      <c r="B105" s="55"/>
    </row>
    <row r="106" spans="1:2" s="17" customFormat="1" x14ac:dyDescent="0.2">
      <c r="A106" s="55"/>
      <c r="B106" s="55"/>
    </row>
    <row r="107" spans="1:2" s="17" customFormat="1" x14ac:dyDescent="0.2">
      <c r="A107" s="55"/>
      <c r="B107" s="55"/>
    </row>
    <row r="108" spans="1:2" s="17" customFormat="1" x14ac:dyDescent="0.2">
      <c r="A108" s="55"/>
      <c r="B108" s="55"/>
    </row>
    <row r="109" spans="1:2" s="17" customFormat="1" x14ac:dyDescent="0.2">
      <c r="A109" s="55"/>
      <c r="B109" s="55"/>
    </row>
    <row r="110" spans="1:2" s="17" customFormat="1" x14ac:dyDescent="0.2">
      <c r="A110" s="55"/>
      <c r="B110" s="55"/>
    </row>
    <row r="111" spans="1:2" s="17" customFormat="1" x14ac:dyDescent="0.2">
      <c r="A111" s="55"/>
      <c r="B111" s="55"/>
    </row>
    <row r="112" spans="1:2" s="17" customFormat="1" x14ac:dyDescent="0.2">
      <c r="A112" s="55"/>
      <c r="B112" s="55"/>
    </row>
    <row r="113" spans="1:2" s="17" customFormat="1" x14ac:dyDescent="0.2">
      <c r="A113" s="55"/>
      <c r="B113" s="55"/>
    </row>
    <row r="114" spans="1:2" s="17" customFormat="1" x14ac:dyDescent="0.2">
      <c r="A114" s="55"/>
      <c r="B114" s="55"/>
    </row>
    <row r="115" spans="1:2" s="17" customFormat="1" x14ac:dyDescent="0.2">
      <c r="A115" s="55"/>
      <c r="B115" s="55"/>
    </row>
    <row r="116" spans="1:2" s="17" customFormat="1" x14ac:dyDescent="0.2">
      <c r="A116" s="55"/>
      <c r="B116" s="55"/>
    </row>
    <row r="117" spans="1:2" s="17" customFormat="1" x14ac:dyDescent="0.2">
      <c r="A117" s="55"/>
      <c r="B117" s="55"/>
    </row>
    <row r="118" spans="1:2" s="17" customFormat="1" x14ac:dyDescent="0.2">
      <c r="A118" s="55"/>
      <c r="B118" s="55"/>
    </row>
    <row r="119" spans="1:2" s="17" customFormat="1" x14ac:dyDescent="0.2">
      <c r="A119" s="55"/>
      <c r="B119" s="55"/>
    </row>
    <row r="120" spans="1:2" s="17" customFormat="1" x14ac:dyDescent="0.2">
      <c r="A120" s="55"/>
      <c r="B120" s="55"/>
    </row>
    <row r="121" spans="1:2" s="17" customFormat="1" x14ac:dyDescent="0.2">
      <c r="A121" s="55"/>
      <c r="B121" s="55"/>
    </row>
    <row r="122" spans="1:2" s="17" customFormat="1" x14ac:dyDescent="0.2">
      <c r="A122" s="55"/>
      <c r="B122" s="55"/>
    </row>
    <row r="123" spans="1:2" s="17" customFormat="1" x14ac:dyDescent="0.2">
      <c r="A123" s="55"/>
      <c r="B123" s="55"/>
    </row>
    <row r="124" spans="1:2" s="17" customFormat="1" x14ac:dyDescent="0.2">
      <c r="A124" s="55"/>
      <c r="B124" s="55"/>
    </row>
    <row r="125" spans="1:2" s="17" customFormat="1" x14ac:dyDescent="0.2">
      <c r="A125" s="55"/>
      <c r="B125" s="55"/>
    </row>
    <row r="126" spans="1:2" s="17" customFormat="1" x14ac:dyDescent="0.2">
      <c r="A126" s="55"/>
      <c r="B126" s="55"/>
    </row>
    <row r="127" spans="1:2" s="17" customFormat="1" x14ac:dyDescent="0.2">
      <c r="A127" s="55"/>
      <c r="B127" s="55"/>
    </row>
    <row r="128" spans="1:2" s="17" customFormat="1" x14ac:dyDescent="0.2">
      <c r="A128" s="55"/>
      <c r="B128" s="55"/>
    </row>
    <row r="129" spans="1:2" s="17" customFormat="1" x14ac:dyDescent="0.2">
      <c r="A129" s="55"/>
      <c r="B129" s="55"/>
    </row>
    <row r="130" spans="1:2" s="17" customFormat="1" x14ac:dyDescent="0.2">
      <c r="A130" s="55"/>
      <c r="B130" s="55"/>
    </row>
    <row r="131" spans="1:2" s="17" customFormat="1" x14ac:dyDescent="0.2">
      <c r="A131" s="55"/>
      <c r="B131" s="55"/>
    </row>
    <row r="132" spans="1:2" s="17" customFormat="1" x14ac:dyDescent="0.2">
      <c r="A132" s="55"/>
      <c r="B132" s="55"/>
    </row>
    <row r="133" spans="1:2" s="17" customFormat="1" x14ac:dyDescent="0.2">
      <c r="A133" s="55"/>
      <c r="B133" s="55"/>
    </row>
    <row r="134" spans="1:2" s="17" customFormat="1" x14ac:dyDescent="0.2">
      <c r="A134" s="55"/>
      <c r="B134" s="55"/>
    </row>
    <row r="135" spans="1:2" s="17" customFormat="1" x14ac:dyDescent="0.2">
      <c r="A135" s="55"/>
      <c r="B135" s="55"/>
    </row>
    <row r="136" spans="1:2" s="17" customFormat="1" x14ac:dyDescent="0.2">
      <c r="A136" s="55"/>
      <c r="B136" s="55"/>
    </row>
    <row r="137" spans="1:2" s="17" customFormat="1" x14ac:dyDescent="0.2">
      <c r="A137" s="55"/>
      <c r="B137" s="55"/>
    </row>
    <row r="138" spans="1:2" s="17" customFormat="1" x14ac:dyDescent="0.2">
      <c r="A138" s="55"/>
      <c r="B138" s="55"/>
    </row>
    <row r="139" spans="1:2" s="17" customFormat="1" x14ac:dyDescent="0.2">
      <c r="A139" s="55"/>
      <c r="B139" s="55"/>
    </row>
    <row r="140" spans="1:2" s="17" customFormat="1" x14ac:dyDescent="0.2">
      <c r="A140" s="55"/>
      <c r="B140" s="55"/>
    </row>
    <row r="141" spans="1:2" s="17" customFormat="1" x14ac:dyDescent="0.2">
      <c r="A141" s="55"/>
      <c r="B141" s="55"/>
    </row>
    <row r="142" spans="1:2" s="17" customFormat="1" x14ac:dyDescent="0.2">
      <c r="A142" s="55"/>
      <c r="B142" s="55"/>
    </row>
    <row r="143" spans="1:2" s="17" customFormat="1" x14ac:dyDescent="0.2">
      <c r="A143" s="55"/>
      <c r="B143" s="55"/>
    </row>
    <row r="144" spans="1:2" s="17" customFormat="1" x14ac:dyDescent="0.2">
      <c r="A144" s="55"/>
      <c r="B144" s="55"/>
    </row>
    <row r="145" spans="1:2" s="17" customFormat="1" x14ac:dyDescent="0.2">
      <c r="A145" s="55"/>
      <c r="B145" s="55"/>
    </row>
    <row r="146" spans="1:2" s="17" customFormat="1" x14ac:dyDescent="0.2">
      <c r="A146" s="55"/>
      <c r="B146" s="55"/>
    </row>
    <row r="147" spans="1:2" s="17" customFormat="1" x14ac:dyDescent="0.2">
      <c r="A147" s="55"/>
      <c r="B147" s="55"/>
    </row>
    <row r="148" spans="1:2" s="17" customFormat="1" x14ac:dyDescent="0.2">
      <c r="A148" s="55"/>
      <c r="B148" s="55"/>
    </row>
    <row r="149" spans="1:2" s="17" customFormat="1" x14ac:dyDescent="0.2">
      <c r="A149" s="55"/>
      <c r="B149" s="55"/>
    </row>
    <row r="150" spans="1:2" s="17" customFormat="1" x14ac:dyDescent="0.2">
      <c r="A150" s="55"/>
      <c r="B150" s="55"/>
    </row>
    <row r="151" spans="1:2" s="17" customFormat="1" x14ac:dyDescent="0.2">
      <c r="A151" s="55"/>
      <c r="B151" s="55"/>
    </row>
    <row r="152" spans="1:2" s="17" customFormat="1" x14ac:dyDescent="0.2">
      <c r="A152" s="55"/>
      <c r="B152" s="55"/>
    </row>
    <row r="153" spans="1:2" s="17" customFormat="1" x14ac:dyDescent="0.2">
      <c r="A153" s="55"/>
      <c r="B153" s="55"/>
    </row>
    <row r="154" spans="1:2" s="17" customFormat="1" x14ac:dyDescent="0.2">
      <c r="A154" s="55"/>
      <c r="B154" s="55"/>
    </row>
    <row r="155" spans="1:2" s="17" customFormat="1" x14ac:dyDescent="0.2">
      <c r="A155" s="55"/>
      <c r="B155" s="55"/>
    </row>
    <row r="156" spans="1:2" s="17" customFormat="1" x14ac:dyDescent="0.2">
      <c r="A156" s="55"/>
      <c r="B156" s="55"/>
    </row>
    <row r="157" spans="1:2" s="17" customFormat="1" x14ac:dyDescent="0.2">
      <c r="A157" s="55"/>
      <c r="B157" s="55"/>
    </row>
    <row r="158" spans="1:2" s="17" customFormat="1" x14ac:dyDescent="0.2">
      <c r="A158" s="55"/>
      <c r="B158" s="55"/>
    </row>
    <row r="159" spans="1:2" s="17" customFormat="1" x14ac:dyDescent="0.2">
      <c r="A159" s="55"/>
      <c r="B159" s="55"/>
    </row>
    <row r="160" spans="1:2" s="17" customFormat="1" x14ac:dyDescent="0.2">
      <c r="A160" s="55"/>
      <c r="B160" s="55"/>
    </row>
    <row r="161" spans="1:2" s="17" customFormat="1" x14ac:dyDescent="0.2">
      <c r="A161" s="55"/>
      <c r="B161" s="55"/>
    </row>
    <row r="162" spans="1:2" s="17" customFormat="1" x14ac:dyDescent="0.2">
      <c r="A162" s="55"/>
      <c r="B162" s="55"/>
    </row>
    <row r="163" spans="1:2" s="17" customFormat="1" x14ac:dyDescent="0.2">
      <c r="A163" s="55"/>
      <c r="B163" s="55"/>
    </row>
    <row r="164" spans="1:2" s="17" customFormat="1" x14ac:dyDescent="0.2">
      <c r="A164" s="55"/>
      <c r="B164" s="55"/>
    </row>
    <row r="165" spans="1:2" s="17" customFormat="1" x14ac:dyDescent="0.2">
      <c r="A165" s="55"/>
      <c r="B165" s="55"/>
    </row>
    <row r="166" spans="1:2" s="17" customFormat="1" x14ac:dyDescent="0.2">
      <c r="A166" s="55"/>
      <c r="B166" s="55"/>
    </row>
    <row r="167" spans="1:2" s="17" customFormat="1" x14ac:dyDescent="0.2">
      <c r="A167" s="55"/>
      <c r="B167" s="55"/>
    </row>
    <row r="168" spans="1:2" s="17" customFormat="1" x14ac:dyDescent="0.2">
      <c r="A168" s="55"/>
      <c r="B168" s="55"/>
    </row>
    <row r="169" spans="1:2" s="17" customFormat="1" x14ac:dyDescent="0.2">
      <c r="A169" s="55"/>
      <c r="B169" s="55"/>
    </row>
    <row r="170" spans="1:2" s="17" customFormat="1" x14ac:dyDescent="0.2">
      <c r="A170" s="55"/>
      <c r="B170" s="55"/>
    </row>
    <row r="171" spans="1:2" s="17" customFormat="1" x14ac:dyDescent="0.2">
      <c r="A171" s="55"/>
      <c r="B171" s="55"/>
    </row>
    <row r="172" spans="1:2" s="17" customFormat="1" x14ac:dyDescent="0.2">
      <c r="A172" s="55"/>
      <c r="B172" s="55"/>
    </row>
    <row r="173" spans="1:2" s="17" customFormat="1" x14ac:dyDescent="0.2">
      <c r="A173" s="55"/>
      <c r="B173" s="55"/>
    </row>
    <row r="174" spans="1:2" s="17" customFormat="1" x14ac:dyDescent="0.2">
      <c r="A174" s="55"/>
      <c r="B174" s="55"/>
    </row>
    <row r="175" spans="1:2" s="17" customFormat="1" x14ac:dyDescent="0.2">
      <c r="A175" s="55"/>
      <c r="B175" s="55"/>
    </row>
    <row r="176" spans="1:2" s="17" customFormat="1" x14ac:dyDescent="0.2">
      <c r="A176" s="55"/>
      <c r="B176" s="55"/>
    </row>
    <row r="177" spans="1:2" s="17" customFormat="1" x14ac:dyDescent="0.2">
      <c r="A177" s="55"/>
      <c r="B177" s="55"/>
    </row>
    <row r="178" spans="1:2" s="17" customFormat="1" x14ac:dyDescent="0.2">
      <c r="A178" s="55"/>
      <c r="B178" s="55"/>
    </row>
    <row r="179" spans="1:2" s="17" customFormat="1" x14ac:dyDescent="0.2">
      <c r="A179" s="55"/>
      <c r="B179" s="55"/>
    </row>
    <row r="180" spans="1:2" s="17" customFormat="1" x14ac:dyDescent="0.2">
      <c r="A180" s="55"/>
      <c r="B180" s="55"/>
    </row>
    <row r="181" spans="1:2" s="17" customFormat="1" x14ac:dyDescent="0.2">
      <c r="A181" s="55"/>
      <c r="B181" s="55"/>
    </row>
    <row r="182" spans="1:2" s="17" customFormat="1" x14ac:dyDescent="0.2">
      <c r="A182" s="55"/>
      <c r="B182" s="55"/>
    </row>
    <row r="183" spans="1:2" s="17" customFormat="1" x14ac:dyDescent="0.2">
      <c r="A183" s="55"/>
      <c r="B183" s="55"/>
    </row>
    <row r="184" spans="1:2" s="17" customFormat="1" x14ac:dyDescent="0.2">
      <c r="A184" s="55"/>
      <c r="B184" s="55"/>
    </row>
    <row r="185" spans="1:2" s="17" customFormat="1" x14ac:dyDescent="0.2">
      <c r="A185" s="55"/>
      <c r="B185" s="55"/>
    </row>
    <row r="186" spans="1:2" s="17" customFormat="1" x14ac:dyDescent="0.2">
      <c r="A186" s="55"/>
      <c r="B186" s="55"/>
    </row>
    <row r="187" spans="1:2" s="17" customFormat="1" x14ac:dyDescent="0.2">
      <c r="A187" s="55"/>
      <c r="B187" s="55"/>
    </row>
    <row r="188" spans="1:2" s="17" customFormat="1" x14ac:dyDescent="0.2">
      <c r="A188" s="55"/>
      <c r="B188" s="55"/>
    </row>
    <row r="189" spans="1:2" s="17" customFormat="1" x14ac:dyDescent="0.2">
      <c r="A189" s="55"/>
      <c r="B189" s="55"/>
    </row>
    <row r="190" spans="1:2" s="17" customFormat="1" x14ac:dyDescent="0.2">
      <c r="A190" s="55"/>
      <c r="B190" s="55"/>
    </row>
    <row r="191" spans="1:2" s="17" customFormat="1" x14ac:dyDescent="0.2">
      <c r="A191" s="55"/>
      <c r="B191" s="55"/>
    </row>
    <row r="192" spans="1:2" s="17" customFormat="1" x14ac:dyDescent="0.2">
      <c r="A192" s="55"/>
      <c r="B192" s="55"/>
    </row>
    <row r="193" spans="1:2" s="17" customFormat="1" x14ac:dyDescent="0.2">
      <c r="A193" s="55"/>
      <c r="B193" s="55"/>
    </row>
    <row r="194" spans="1:2" s="17" customFormat="1" x14ac:dyDescent="0.2">
      <c r="A194" s="55"/>
      <c r="B194" s="55"/>
    </row>
    <row r="195" spans="1:2" s="17" customFormat="1" x14ac:dyDescent="0.2">
      <c r="A195" s="55"/>
      <c r="B195" s="55"/>
    </row>
    <row r="196" spans="1:2" s="17" customFormat="1" x14ac:dyDescent="0.2">
      <c r="A196" s="55"/>
      <c r="B196" s="55"/>
    </row>
    <row r="197" spans="1:2" s="17" customFormat="1" x14ac:dyDescent="0.2">
      <c r="A197" s="55"/>
      <c r="B197" s="55"/>
    </row>
    <row r="198" spans="1:2" s="17" customFormat="1" x14ac:dyDescent="0.2">
      <c r="A198" s="55"/>
      <c r="B198" s="55"/>
    </row>
    <row r="199" spans="1:2" s="17" customFormat="1" x14ac:dyDescent="0.2">
      <c r="A199" s="55"/>
      <c r="B199" s="55"/>
    </row>
    <row r="200" spans="1:2" s="17" customFormat="1" x14ac:dyDescent="0.2">
      <c r="A200" s="55"/>
      <c r="B200" s="55"/>
    </row>
    <row r="201" spans="1:2" s="17" customFormat="1" x14ac:dyDescent="0.2">
      <c r="A201" s="55"/>
      <c r="B201" s="55"/>
    </row>
    <row r="202" spans="1:2" s="17" customFormat="1" x14ac:dyDescent="0.2">
      <c r="A202" s="55"/>
      <c r="B202" s="55"/>
    </row>
    <row r="203" spans="1:2" s="17" customFormat="1" x14ac:dyDescent="0.2">
      <c r="A203" s="55"/>
      <c r="B203" s="55"/>
    </row>
    <row r="204" spans="1:2" s="17" customFormat="1" x14ac:dyDescent="0.2">
      <c r="A204" s="55"/>
      <c r="B204" s="55"/>
    </row>
    <row r="205" spans="1:2" s="17" customFormat="1" x14ac:dyDescent="0.2">
      <c r="A205" s="55"/>
      <c r="B205" s="55"/>
    </row>
    <row r="206" spans="1:2" s="17" customFormat="1" x14ac:dyDescent="0.2">
      <c r="A206" s="55"/>
      <c r="B206" s="55"/>
    </row>
    <row r="207" spans="1:2" s="17" customFormat="1" x14ac:dyDescent="0.2">
      <c r="A207" s="55"/>
      <c r="B207" s="55"/>
    </row>
    <row r="208" spans="1:2" s="17" customFormat="1" x14ac:dyDescent="0.2">
      <c r="A208" s="55"/>
      <c r="B208" s="55"/>
    </row>
    <row r="209" spans="1:2" s="17" customFormat="1" x14ac:dyDescent="0.2">
      <c r="A209" s="55"/>
      <c r="B209" s="55"/>
    </row>
    <row r="210" spans="1:2" s="17" customFormat="1" x14ac:dyDescent="0.2">
      <c r="A210" s="55"/>
      <c r="B210" s="55"/>
    </row>
    <row r="211" spans="1:2" s="17" customFormat="1" x14ac:dyDescent="0.2">
      <c r="A211" s="55"/>
      <c r="B211" s="55"/>
    </row>
    <row r="212" spans="1:2" s="17" customFormat="1" x14ac:dyDescent="0.2">
      <c r="A212" s="55"/>
      <c r="B212" s="55"/>
    </row>
    <row r="213" spans="1:2" s="17" customFormat="1" x14ac:dyDescent="0.2">
      <c r="A213" s="55"/>
      <c r="B213" s="55"/>
    </row>
    <row r="214" spans="1:2" s="17" customFormat="1" x14ac:dyDescent="0.2">
      <c r="A214" s="55"/>
      <c r="B214" s="55"/>
    </row>
    <row r="215" spans="1:2" s="17" customFormat="1" x14ac:dyDescent="0.2">
      <c r="A215" s="55"/>
      <c r="B215" s="55"/>
    </row>
    <row r="216" spans="1:2" s="17" customFormat="1" x14ac:dyDescent="0.2">
      <c r="A216" s="55"/>
      <c r="B216" s="55"/>
    </row>
    <row r="217" spans="1:2" s="17" customFormat="1" x14ac:dyDescent="0.2">
      <c r="A217" s="55"/>
      <c r="B217" s="55"/>
    </row>
    <row r="218" spans="1:2" s="17" customFormat="1" x14ac:dyDescent="0.2">
      <c r="A218" s="55"/>
      <c r="B218" s="55"/>
    </row>
    <row r="219" spans="1:2" s="17" customFormat="1" x14ac:dyDescent="0.2">
      <c r="A219" s="55"/>
      <c r="B219" s="55"/>
    </row>
    <row r="220" spans="1:2" s="17" customFormat="1" x14ac:dyDescent="0.2">
      <c r="A220" s="55"/>
      <c r="B220" s="55"/>
    </row>
    <row r="221" spans="1:2" s="17" customFormat="1" x14ac:dyDescent="0.2">
      <c r="A221" s="55"/>
      <c r="B221" s="55"/>
    </row>
    <row r="222" spans="1:2" s="17" customFormat="1" x14ac:dyDescent="0.2">
      <c r="A222" s="55"/>
      <c r="B222" s="55"/>
    </row>
    <row r="223" spans="1:2" s="17" customFormat="1" x14ac:dyDescent="0.2">
      <c r="A223" s="55"/>
      <c r="B223" s="55"/>
    </row>
    <row r="224" spans="1:2" s="17" customFormat="1" x14ac:dyDescent="0.2">
      <c r="A224" s="55"/>
      <c r="B224" s="55"/>
    </row>
    <row r="225" spans="1:2" s="17" customFormat="1" x14ac:dyDescent="0.2">
      <c r="A225" s="55"/>
      <c r="B225" s="55"/>
    </row>
    <row r="226" spans="1:2" s="17" customFormat="1" x14ac:dyDescent="0.2">
      <c r="A226" s="55"/>
      <c r="B226" s="55"/>
    </row>
    <row r="227" spans="1:2" s="17" customFormat="1" x14ac:dyDescent="0.2">
      <c r="A227" s="55"/>
      <c r="B227" s="55"/>
    </row>
    <row r="228" spans="1:2" s="17" customFormat="1" x14ac:dyDescent="0.2">
      <c r="A228" s="55"/>
      <c r="B228" s="55"/>
    </row>
    <row r="229" spans="1:2" s="17" customFormat="1" x14ac:dyDescent="0.2">
      <c r="A229" s="55"/>
      <c r="B229" s="55"/>
    </row>
    <row r="230" spans="1:2" s="17" customFormat="1" x14ac:dyDescent="0.2">
      <c r="A230" s="55"/>
      <c r="B230" s="55"/>
    </row>
    <row r="231" spans="1:2" s="17" customFormat="1" x14ac:dyDescent="0.2">
      <c r="A231" s="55"/>
      <c r="B231" s="55"/>
    </row>
    <row r="232" spans="1:2" s="17" customFormat="1" x14ac:dyDescent="0.2">
      <c r="A232" s="55"/>
      <c r="B232" s="55"/>
    </row>
    <row r="233" spans="1:2" s="17" customFormat="1" x14ac:dyDescent="0.2">
      <c r="A233" s="55"/>
      <c r="B233" s="55"/>
    </row>
    <row r="234" spans="1:2" s="17" customFormat="1" x14ac:dyDescent="0.2">
      <c r="A234" s="55"/>
      <c r="B234" s="55"/>
    </row>
    <row r="235" spans="1:2" s="17" customFormat="1" x14ac:dyDescent="0.2">
      <c r="A235" s="55"/>
      <c r="B235" s="55"/>
    </row>
    <row r="236" spans="1:2" s="17" customFormat="1" x14ac:dyDescent="0.2">
      <c r="A236" s="55"/>
      <c r="B236" s="55"/>
    </row>
    <row r="237" spans="1:2" s="17" customFormat="1" x14ac:dyDescent="0.2">
      <c r="A237" s="55"/>
      <c r="B237" s="55"/>
    </row>
    <row r="238" spans="1:2" s="17" customFormat="1" x14ac:dyDescent="0.2">
      <c r="A238" s="55"/>
      <c r="B238" s="55"/>
    </row>
    <row r="239" spans="1:2" s="17" customFormat="1" x14ac:dyDescent="0.2">
      <c r="A239" s="55"/>
      <c r="B239" s="55"/>
    </row>
    <row r="240" spans="1:2" s="17" customFormat="1" x14ac:dyDescent="0.2">
      <c r="A240" s="55"/>
      <c r="B240" s="55"/>
    </row>
    <row r="241" spans="1:2" s="17" customFormat="1" x14ac:dyDescent="0.2">
      <c r="A241" s="55"/>
      <c r="B241" s="55"/>
    </row>
    <row r="242" spans="1:2" s="17" customFormat="1" x14ac:dyDescent="0.2">
      <c r="A242" s="55"/>
      <c r="B242" s="55"/>
    </row>
    <row r="243" spans="1:2" s="17" customFormat="1" x14ac:dyDescent="0.2">
      <c r="A243" s="55"/>
      <c r="B243" s="55"/>
    </row>
    <row r="244" spans="1:2" s="17" customFormat="1" x14ac:dyDescent="0.2">
      <c r="A244" s="55"/>
      <c r="B244" s="55"/>
    </row>
    <row r="245" spans="1:2" s="17" customFormat="1" x14ac:dyDescent="0.2">
      <c r="A245" s="55"/>
      <c r="B245" s="55"/>
    </row>
    <row r="246" spans="1:2" s="17" customFormat="1" x14ac:dyDescent="0.2">
      <c r="A246" s="55"/>
      <c r="B246" s="55"/>
    </row>
    <row r="247" spans="1:2" s="17" customFormat="1" x14ac:dyDescent="0.2">
      <c r="A247" s="55"/>
      <c r="B247" s="55"/>
    </row>
    <row r="248" spans="1:2" s="17" customFormat="1" x14ac:dyDescent="0.2">
      <c r="A248" s="55"/>
      <c r="B248" s="55"/>
    </row>
    <row r="249" spans="1:2" s="17" customFormat="1" x14ac:dyDescent="0.2">
      <c r="A249" s="55"/>
      <c r="B249" s="55"/>
    </row>
    <row r="250" spans="1:2" s="17" customFormat="1" x14ac:dyDescent="0.2">
      <c r="A250" s="55"/>
      <c r="B250" s="55"/>
    </row>
    <row r="251" spans="1:2" s="17" customFormat="1" x14ac:dyDescent="0.2">
      <c r="A251" s="55"/>
      <c r="B251" s="55"/>
    </row>
    <row r="252" spans="1:2" s="17" customFormat="1" x14ac:dyDescent="0.2">
      <c r="A252" s="55"/>
      <c r="B252" s="55"/>
    </row>
    <row r="253" spans="1:2" s="17" customFormat="1" x14ac:dyDescent="0.2">
      <c r="A253" s="55"/>
      <c r="B253" s="55"/>
    </row>
    <row r="254" spans="1:2" s="17" customFormat="1" x14ac:dyDescent="0.2">
      <c r="A254" s="55"/>
      <c r="B254" s="55"/>
    </row>
    <row r="255" spans="1:2" s="17" customFormat="1" x14ac:dyDescent="0.2">
      <c r="A255" s="55"/>
      <c r="B255" s="55"/>
    </row>
    <row r="256" spans="1:2" s="17" customFormat="1" x14ac:dyDescent="0.2">
      <c r="A256" s="55"/>
      <c r="B256" s="55"/>
    </row>
    <row r="257" spans="1:2" s="17" customFormat="1" x14ac:dyDescent="0.2">
      <c r="A257" s="55"/>
      <c r="B257" s="55"/>
    </row>
    <row r="258" spans="1:2" s="17" customFormat="1" x14ac:dyDescent="0.2">
      <c r="A258" s="55"/>
      <c r="B258" s="55"/>
    </row>
    <row r="259" spans="1:2" s="17" customFormat="1" x14ac:dyDescent="0.2">
      <c r="A259" s="55"/>
      <c r="B259" s="55"/>
    </row>
    <row r="260" spans="1:2" s="17" customFormat="1" x14ac:dyDescent="0.2">
      <c r="A260" s="55"/>
      <c r="B260" s="55"/>
    </row>
    <row r="261" spans="1:2" s="17" customFormat="1" x14ac:dyDescent="0.2">
      <c r="A261" s="55"/>
      <c r="B261" s="55"/>
    </row>
    <row r="262" spans="1:2" s="17" customFormat="1" x14ac:dyDescent="0.2">
      <c r="A262" s="55"/>
      <c r="B262" s="55"/>
    </row>
    <row r="263" spans="1:2" s="17" customFormat="1" x14ac:dyDescent="0.2">
      <c r="A263" s="55"/>
      <c r="B263" s="55"/>
    </row>
    <row r="264" spans="1:2" s="17" customFormat="1" x14ac:dyDescent="0.2">
      <c r="A264" s="55"/>
      <c r="B264" s="55"/>
    </row>
    <row r="265" spans="1:2" s="17" customFormat="1" x14ac:dyDescent="0.2">
      <c r="A265" s="55"/>
      <c r="B265" s="55"/>
    </row>
    <row r="266" spans="1:2" s="17" customFormat="1" x14ac:dyDescent="0.2">
      <c r="A266" s="55"/>
      <c r="B266" s="55"/>
    </row>
    <row r="267" spans="1:2" s="17" customFormat="1" x14ac:dyDescent="0.2">
      <c r="A267" s="55"/>
      <c r="B267" s="55"/>
    </row>
    <row r="268" spans="1:2" s="17" customFormat="1" x14ac:dyDescent="0.2">
      <c r="A268" s="55"/>
      <c r="B268" s="55"/>
    </row>
    <row r="269" spans="1:2" s="17" customFormat="1" x14ac:dyDescent="0.2">
      <c r="A269" s="55"/>
      <c r="B269" s="55"/>
    </row>
    <row r="270" spans="1:2" s="17" customFormat="1" x14ac:dyDescent="0.2">
      <c r="A270" s="55"/>
      <c r="B270" s="55"/>
    </row>
    <row r="271" spans="1:2" s="17" customFormat="1" x14ac:dyDescent="0.2">
      <c r="A271" s="55"/>
      <c r="B271" s="55"/>
    </row>
    <row r="272" spans="1:2" s="17" customFormat="1" x14ac:dyDescent="0.2">
      <c r="A272" s="55"/>
      <c r="B272" s="55"/>
    </row>
    <row r="273" spans="1:2" s="17" customFormat="1" x14ac:dyDescent="0.2">
      <c r="A273" s="55"/>
      <c r="B273" s="55"/>
    </row>
    <row r="274" spans="1:2" s="17" customFormat="1" x14ac:dyDescent="0.2">
      <c r="A274" s="55"/>
      <c r="B274" s="55"/>
    </row>
    <row r="275" spans="1:2" s="17" customFormat="1" x14ac:dyDescent="0.2">
      <c r="A275" s="55"/>
      <c r="B275" s="55"/>
    </row>
    <row r="276" spans="1:2" s="17" customFormat="1" x14ac:dyDescent="0.2">
      <c r="A276" s="55"/>
      <c r="B276" s="55"/>
    </row>
    <row r="277" spans="1:2" s="17" customFormat="1" x14ac:dyDescent="0.2">
      <c r="A277" s="55"/>
      <c r="B277" s="55"/>
    </row>
    <row r="278" spans="1:2" s="17" customFormat="1" x14ac:dyDescent="0.2">
      <c r="A278" s="55"/>
      <c r="B278" s="55"/>
    </row>
    <row r="279" spans="1:2" s="17" customFormat="1" x14ac:dyDescent="0.2">
      <c r="A279" s="55"/>
      <c r="B279" s="55"/>
    </row>
    <row r="280" spans="1:2" s="17" customFormat="1" x14ac:dyDescent="0.2">
      <c r="A280" s="55"/>
      <c r="B280" s="55"/>
    </row>
    <row r="281" spans="1:2" s="17" customFormat="1" x14ac:dyDescent="0.2">
      <c r="A281" s="55"/>
      <c r="B281" s="55"/>
    </row>
    <row r="282" spans="1:2" s="17" customFormat="1" x14ac:dyDescent="0.2">
      <c r="A282" s="55"/>
      <c r="B282" s="55"/>
    </row>
    <row r="283" spans="1:2" s="17" customFormat="1" x14ac:dyDescent="0.2">
      <c r="A283" s="55"/>
      <c r="B283" s="55"/>
    </row>
    <row r="284" spans="1:2" s="17" customFormat="1" x14ac:dyDescent="0.2">
      <c r="A284" s="55"/>
      <c r="B284" s="55"/>
    </row>
    <row r="285" spans="1:2" s="17" customFormat="1" x14ac:dyDescent="0.2">
      <c r="A285" s="55"/>
      <c r="B285" s="55"/>
    </row>
    <row r="286" spans="1:2" s="17" customFormat="1" x14ac:dyDescent="0.2">
      <c r="A286" s="55"/>
      <c r="B286" s="55"/>
    </row>
    <row r="287" spans="1:2" s="17" customFormat="1" x14ac:dyDescent="0.2">
      <c r="A287" s="55"/>
      <c r="B287" s="55"/>
    </row>
    <row r="288" spans="1:2" s="17" customFormat="1" x14ac:dyDescent="0.2">
      <c r="A288" s="55"/>
      <c r="B288" s="55"/>
    </row>
    <row r="289" spans="1:2" s="17" customFormat="1" x14ac:dyDescent="0.2">
      <c r="A289" s="55"/>
      <c r="B289" s="55"/>
    </row>
    <row r="290" spans="1:2" s="17" customFormat="1" x14ac:dyDescent="0.2">
      <c r="A290" s="55"/>
      <c r="B290" s="55"/>
    </row>
    <row r="291" spans="1:2" s="17" customFormat="1" x14ac:dyDescent="0.2">
      <c r="A291" s="55"/>
      <c r="B291" s="55"/>
    </row>
    <row r="292" spans="1:2" s="17" customFormat="1" x14ac:dyDescent="0.2">
      <c r="A292" s="55"/>
      <c r="B292" s="55"/>
    </row>
    <row r="293" spans="1:2" s="17" customFormat="1" x14ac:dyDescent="0.2">
      <c r="A293" s="55"/>
      <c r="B293" s="55"/>
    </row>
    <row r="294" spans="1:2" s="17" customFormat="1" x14ac:dyDescent="0.2">
      <c r="A294" s="55"/>
      <c r="B294" s="55"/>
    </row>
  </sheetData>
  <mergeCells count="12">
    <mergeCell ref="A35:G35"/>
    <mergeCell ref="A1:G1"/>
    <mergeCell ref="A2:G2"/>
    <mergeCell ref="A5:G5"/>
    <mergeCell ref="A10:B10"/>
    <mergeCell ref="A11:G11"/>
    <mergeCell ref="A15:B15"/>
    <mergeCell ref="A16:G16"/>
    <mergeCell ref="A21:B21"/>
    <mergeCell ref="A23:B23"/>
    <mergeCell ref="A27:B27"/>
    <mergeCell ref="A30:B30"/>
  </mergeCells>
  <printOptions horizontalCentered="1"/>
  <pageMargins left="0.7" right="0.7" top="0.75" bottom="0.75" header="0.3" footer="0.3"/>
  <pageSetup orientation="portrait"/>
  <legacy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10</vt:i4>
      </vt:variant>
    </vt:vector>
  </HeadingPairs>
  <TitlesOfParts>
    <vt:vector size="21" baseType="lpstr">
      <vt:lpstr>Disclaimer</vt:lpstr>
      <vt:lpstr>Sales Forecast</vt:lpstr>
      <vt:lpstr>Cash Flow - Y1</vt:lpstr>
      <vt:lpstr>Cash Flow - Y2</vt:lpstr>
      <vt:lpstr>Cash Flow - Y3</vt:lpstr>
      <vt:lpstr>P&amp;L - Y1</vt:lpstr>
      <vt:lpstr>P&amp;L - Y2</vt:lpstr>
      <vt:lpstr>P&amp;L - Y3</vt:lpstr>
      <vt:lpstr>Pro Forma Balance Sheet</vt:lpstr>
      <vt:lpstr>Break Even Analysis</vt:lpstr>
      <vt:lpstr>Five Year Projections</vt:lpstr>
      <vt:lpstr>'Break Even Analysis'!Print_Area</vt:lpstr>
      <vt:lpstr>'Cash Flow - Y1'!Print_Area</vt:lpstr>
      <vt:lpstr>'Cash Flow - Y2'!Print_Area</vt:lpstr>
      <vt:lpstr>'Cash Flow - Y3'!Print_Area</vt:lpstr>
      <vt:lpstr>'Five Year Projections'!Print_Area</vt:lpstr>
      <vt:lpstr>'P&amp;L - Y1'!Print_Area</vt:lpstr>
      <vt:lpstr>'P&amp;L - Y2'!Print_Area</vt:lpstr>
      <vt:lpstr>'P&amp;L - Y3'!Print_Area</vt:lpstr>
      <vt:lpstr>'Pro Forma Balance Sheet'!Print_Area</vt:lpstr>
      <vt:lpstr>'Sales Forecast'!Print_Area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dc:creator>
  <cp:lastModifiedBy>Leslie Leerskov</cp:lastModifiedBy>
  <cp:lastPrinted>2013-09-16T20:33:45Z</cp:lastPrinted>
  <dcterms:created xsi:type="dcterms:W3CDTF">2013-02-05T17:37:59Z</dcterms:created>
  <dcterms:modified xsi:type="dcterms:W3CDTF">2019-09-19T14:07:02Z</dcterms:modified>
</cp:coreProperties>
</file>